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PROJEKTY 2021\Škola III.NP 2021\VO\Výzva + prílohy\"/>
    </mc:Choice>
  </mc:AlternateContent>
  <bookViews>
    <workbookView xWindow="0" yWindow="0" windowWidth="28800" windowHeight="12435" tabRatio="500"/>
  </bookViews>
  <sheets>
    <sheet name="Zadanie" sheetId="3" r:id="rId1"/>
  </sheets>
  <definedNames>
    <definedName name="fakt1R">#REF!</definedName>
    <definedName name="_xlnm.Print_Titles" localSheetId="0">Zadanie!$8:$10</definedName>
    <definedName name="_xlnm.Print_Area" localSheetId="0">Zadanie!$A:$O</definedName>
  </definedNames>
  <calcPr calcId="152511"/>
  <extLst>
    <ext uri="smNativeData">
      <pm:revision xmlns:pm="smNativeData" day="1606755905" val="978" rev="124" revOS="4" revMin="124" revMax="0"/>
      <pm:docPrefs xmlns:pm="smNativeData" id="1606755905" fixedDigits="0" showNotice="1" showFrameBounds="1" autoChart="1" recalcOnPrint="1" recalcOnCopy="1" finalRounding="1" compatTextArt="1" tab="567" useDefinedPrintRange="1" printArea="currentSheet"/>
      <pm:compatibility xmlns:pm="smNativeData" id="1606755905" overlapCells="1"/>
      <pm:defCurrency xmlns:pm="smNativeData" id="1606755905"/>
    </ext>
  </extLst>
</workbook>
</file>

<file path=xl/calcChain.xml><?xml version="1.0" encoding="utf-8"?>
<calcChain xmlns="http://schemas.openxmlformats.org/spreadsheetml/2006/main">
  <c r="J148" i="3" l="1"/>
  <c r="J147" i="3"/>
  <c r="E148" i="3"/>
  <c r="E147" i="3"/>
  <c r="W146" i="3" l="1"/>
  <c r="E146" i="3"/>
  <c r="N146" i="3"/>
  <c r="L146" i="3"/>
  <c r="J146" i="3"/>
  <c r="I146" i="3"/>
  <c r="H146" i="3"/>
  <c r="W144" i="3"/>
  <c r="E144" i="3"/>
  <c r="N144" i="3"/>
  <c r="L144" i="3"/>
  <c r="J144" i="3"/>
  <c r="I144" i="3"/>
  <c r="H144" i="3"/>
  <c r="W142" i="3"/>
  <c r="E142" i="3"/>
  <c r="N142" i="3"/>
  <c r="L142" i="3"/>
  <c r="J142" i="3"/>
  <c r="I142" i="3"/>
  <c r="H142" i="3"/>
  <c r="N141" i="3"/>
  <c r="L141" i="3"/>
  <c r="J141" i="3"/>
  <c r="H141" i="3"/>
  <c r="W137" i="3"/>
  <c r="E137" i="3"/>
  <c r="N137" i="3"/>
  <c r="L137" i="3"/>
  <c r="J137" i="3"/>
  <c r="I137" i="3"/>
  <c r="H137" i="3"/>
  <c r="W135" i="3"/>
  <c r="E135" i="3"/>
  <c r="N135" i="3"/>
  <c r="L135" i="3"/>
  <c r="J135" i="3"/>
  <c r="I135" i="3"/>
  <c r="H135" i="3"/>
  <c r="N134" i="3"/>
  <c r="L134" i="3"/>
  <c r="J134" i="3"/>
  <c r="H134" i="3"/>
  <c r="N133" i="3"/>
  <c r="L133" i="3"/>
  <c r="J133" i="3"/>
  <c r="I133" i="3"/>
  <c r="N132" i="3"/>
  <c r="L132" i="3"/>
  <c r="J132" i="3"/>
  <c r="H132" i="3"/>
  <c r="W129" i="3"/>
  <c r="E129" i="3"/>
  <c r="N129" i="3"/>
  <c r="L129" i="3"/>
  <c r="J129" i="3"/>
  <c r="I129" i="3"/>
  <c r="H129" i="3"/>
  <c r="N128" i="3"/>
  <c r="L128" i="3"/>
  <c r="J128" i="3"/>
  <c r="I128" i="3"/>
  <c r="N127" i="3"/>
  <c r="L127" i="3"/>
  <c r="J127" i="3"/>
  <c r="I127" i="3"/>
  <c r="N126" i="3"/>
  <c r="L126" i="3"/>
  <c r="J126" i="3"/>
  <c r="I126" i="3"/>
  <c r="N125" i="3"/>
  <c r="L125" i="3"/>
  <c r="J125" i="3"/>
  <c r="H125" i="3"/>
  <c r="N124" i="3"/>
  <c r="L124" i="3"/>
  <c r="J124" i="3"/>
  <c r="I124" i="3"/>
  <c r="N123" i="3"/>
  <c r="L123" i="3"/>
  <c r="J123" i="3"/>
  <c r="H123" i="3"/>
  <c r="N122" i="3"/>
  <c r="L122" i="3"/>
  <c r="J122" i="3"/>
  <c r="I122" i="3"/>
  <c r="N121" i="3"/>
  <c r="L121" i="3"/>
  <c r="J121" i="3"/>
  <c r="H121" i="3"/>
  <c r="N120" i="3"/>
  <c r="L120" i="3"/>
  <c r="J120" i="3"/>
  <c r="I120" i="3"/>
  <c r="N119" i="3"/>
  <c r="L119" i="3"/>
  <c r="J119" i="3"/>
  <c r="H119" i="3"/>
  <c r="N118" i="3"/>
  <c r="L118" i="3"/>
  <c r="J118" i="3"/>
  <c r="I118" i="3"/>
  <c r="N117" i="3"/>
  <c r="L117" i="3"/>
  <c r="J117" i="3"/>
  <c r="H117" i="3"/>
  <c r="N116" i="3"/>
  <c r="L116" i="3"/>
  <c r="J116" i="3"/>
  <c r="I116" i="3"/>
  <c r="N115" i="3"/>
  <c r="L115" i="3"/>
  <c r="J115" i="3"/>
  <c r="H115" i="3"/>
  <c r="N114" i="3"/>
  <c r="L114" i="3"/>
  <c r="J114" i="3"/>
  <c r="I114" i="3"/>
  <c r="N113" i="3"/>
  <c r="L113" i="3"/>
  <c r="J113" i="3"/>
  <c r="H113" i="3"/>
  <c r="N112" i="3"/>
  <c r="L112" i="3"/>
  <c r="J112" i="3"/>
  <c r="I112" i="3"/>
  <c r="N111" i="3"/>
  <c r="L111" i="3"/>
  <c r="J111" i="3"/>
  <c r="H111" i="3"/>
  <c r="N110" i="3"/>
  <c r="L110" i="3"/>
  <c r="J110" i="3"/>
  <c r="I110" i="3"/>
  <c r="N109" i="3"/>
  <c r="L109" i="3"/>
  <c r="J109" i="3"/>
  <c r="H109" i="3"/>
  <c r="N108" i="3"/>
  <c r="L108" i="3"/>
  <c r="J108" i="3"/>
  <c r="I108" i="3"/>
  <c r="N107" i="3"/>
  <c r="L107" i="3"/>
  <c r="J107" i="3"/>
  <c r="H107" i="3"/>
  <c r="N106" i="3"/>
  <c r="L106" i="3"/>
  <c r="J106" i="3"/>
  <c r="I106" i="3"/>
  <c r="N105" i="3"/>
  <c r="L105" i="3"/>
  <c r="J105" i="3"/>
  <c r="I105" i="3"/>
  <c r="N104" i="3"/>
  <c r="L104" i="3"/>
  <c r="J104" i="3"/>
  <c r="H104" i="3"/>
  <c r="W100" i="3"/>
  <c r="E100" i="3"/>
  <c r="N100" i="3"/>
  <c r="L100" i="3"/>
  <c r="J100" i="3"/>
  <c r="I100" i="3"/>
  <c r="H100" i="3"/>
  <c r="W98" i="3"/>
  <c r="E98" i="3"/>
  <c r="N98" i="3"/>
  <c r="L98" i="3"/>
  <c r="J98" i="3"/>
  <c r="I98" i="3"/>
  <c r="H98" i="3"/>
  <c r="N97" i="3"/>
  <c r="L97" i="3"/>
  <c r="J97" i="3"/>
  <c r="H97" i="3"/>
  <c r="N96" i="3"/>
  <c r="L96" i="3"/>
  <c r="J96" i="3"/>
  <c r="H96" i="3"/>
  <c r="W93" i="3"/>
  <c r="E93" i="3"/>
  <c r="N93" i="3"/>
  <c r="L93" i="3"/>
  <c r="J93" i="3"/>
  <c r="I93" i="3"/>
  <c r="H93" i="3"/>
  <c r="N92" i="3"/>
  <c r="L92" i="3"/>
  <c r="J92" i="3"/>
  <c r="H92" i="3"/>
  <c r="N91" i="3"/>
  <c r="L91" i="3"/>
  <c r="J91" i="3"/>
  <c r="H91" i="3"/>
  <c r="N90" i="3"/>
  <c r="L90" i="3"/>
  <c r="J90" i="3"/>
  <c r="I90" i="3"/>
  <c r="N89" i="3"/>
  <c r="L89" i="3"/>
  <c r="J89" i="3"/>
  <c r="H89" i="3"/>
  <c r="W86" i="3"/>
  <c r="E86" i="3"/>
  <c r="N86" i="3"/>
  <c r="L86" i="3"/>
  <c r="J86" i="3"/>
  <c r="I86" i="3"/>
  <c r="H86" i="3"/>
  <c r="N85" i="3"/>
  <c r="L85" i="3"/>
  <c r="J85" i="3"/>
  <c r="H85" i="3"/>
  <c r="N84" i="3"/>
  <c r="L84" i="3"/>
  <c r="J84" i="3"/>
  <c r="I84" i="3"/>
  <c r="N83" i="3"/>
  <c r="L83" i="3"/>
  <c r="J83" i="3"/>
  <c r="H83" i="3"/>
  <c r="N82" i="3"/>
  <c r="L82" i="3"/>
  <c r="J82" i="3"/>
  <c r="H82" i="3"/>
  <c r="N81" i="3"/>
  <c r="L81" i="3"/>
  <c r="J81" i="3"/>
  <c r="I81" i="3"/>
  <c r="N80" i="3"/>
  <c r="L80" i="3"/>
  <c r="J80" i="3"/>
  <c r="H80" i="3"/>
  <c r="W77" i="3"/>
  <c r="E77" i="3"/>
  <c r="N77" i="3"/>
  <c r="L77" i="3"/>
  <c r="J77" i="3"/>
  <c r="I77" i="3"/>
  <c r="H77" i="3"/>
  <c r="N76" i="3"/>
  <c r="L76" i="3"/>
  <c r="J76" i="3"/>
  <c r="H76" i="3"/>
  <c r="N75" i="3"/>
  <c r="L75" i="3"/>
  <c r="J75" i="3"/>
  <c r="I75" i="3"/>
  <c r="N74" i="3"/>
  <c r="L74" i="3"/>
  <c r="J74" i="3"/>
  <c r="H74" i="3"/>
  <c r="N73" i="3"/>
  <c r="L73" i="3"/>
  <c r="J73" i="3"/>
  <c r="I73" i="3"/>
  <c r="N72" i="3"/>
  <c r="L72" i="3"/>
  <c r="J72" i="3"/>
  <c r="H72" i="3"/>
  <c r="N71" i="3"/>
  <c r="L71" i="3"/>
  <c r="J71" i="3"/>
  <c r="I71" i="3"/>
  <c r="N70" i="3"/>
  <c r="L70" i="3"/>
  <c r="J70" i="3"/>
  <c r="H70" i="3"/>
  <c r="W67" i="3"/>
  <c r="E67" i="3"/>
  <c r="N67" i="3"/>
  <c r="L67" i="3"/>
  <c r="J67" i="3"/>
  <c r="I67" i="3"/>
  <c r="H67" i="3"/>
  <c r="N66" i="3"/>
  <c r="L66" i="3"/>
  <c r="J66" i="3"/>
  <c r="H66" i="3"/>
  <c r="N65" i="3"/>
  <c r="L65" i="3"/>
  <c r="J65" i="3"/>
  <c r="H65" i="3"/>
  <c r="N64" i="3"/>
  <c r="L64" i="3"/>
  <c r="J64" i="3"/>
  <c r="H64" i="3"/>
  <c r="W61" i="3"/>
  <c r="E61" i="3"/>
  <c r="N61" i="3"/>
  <c r="L61" i="3"/>
  <c r="J61" i="3"/>
  <c r="I61" i="3"/>
  <c r="H61" i="3"/>
  <c r="N60" i="3"/>
  <c r="L60" i="3"/>
  <c r="J60" i="3"/>
  <c r="H60" i="3"/>
  <c r="N59" i="3"/>
  <c r="L59" i="3"/>
  <c r="J59" i="3"/>
  <c r="I59" i="3"/>
  <c r="N58" i="3"/>
  <c r="L58" i="3"/>
  <c r="J58" i="3"/>
  <c r="H58" i="3"/>
  <c r="N57" i="3"/>
  <c r="L57" i="3"/>
  <c r="J57" i="3"/>
  <c r="H57" i="3"/>
  <c r="N56" i="3"/>
  <c r="L56" i="3"/>
  <c r="J56" i="3"/>
  <c r="H56" i="3"/>
  <c r="W53" i="3"/>
  <c r="E53" i="3"/>
  <c r="N53" i="3"/>
  <c r="L53" i="3"/>
  <c r="J53" i="3"/>
  <c r="I53" i="3"/>
  <c r="H53" i="3"/>
  <c r="N52" i="3"/>
  <c r="L52" i="3"/>
  <c r="J52" i="3"/>
  <c r="H52" i="3"/>
  <c r="N51" i="3"/>
  <c r="L51" i="3"/>
  <c r="J51" i="3"/>
  <c r="H51" i="3"/>
  <c r="N50" i="3"/>
  <c r="L50" i="3"/>
  <c r="J50" i="3"/>
  <c r="H50" i="3"/>
  <c r="W47" i="3"/>
  <c r="E47" i="3"/>
  <c r="N47" i="3"/>
  <c r="L47" i="3"/>
  <c r="J47" i="3"/>
  <c r="I47" i="3"/>
  <c r="H47" i="3"/>
  <c r="N46" i="3"/>
  <c r="L46" i="3"/>
  <c r="J46" i="3"/>
  <c r="H46" i="3"/>
  <c r="N45" i="3"/>
  <c r="L45" i="3"/>
  <c r="J45" i="3"/>
  <c r="H45" i="3"/>
  <c r="N44" i="3"/>
  <c r="L44" i="3"/>
  <c r="J44" i="3"/>
  <c r="H44" i="3"/>
  <c r="W41" i="3"/>
  <c r="E41" i="3"/>
  <c r="N41" i="3"/>
  <c r="L41" i="3"/>
  <c r="J41" i="3"/>
  <c r="I41" i="3"/>
  <c r="H41" i="3"/>
  <c r="N40" i="3"/>
  <c r="L40" i="3"/>
  <c r="J40" i="3"/>
  <c r="H40" i="3"/>
  <c r="N39" i="3"/>
  <c r="L39" i="3"/>
  <c r="J39" i="3"/>
  <c r="H39" i="3"/>
  <c r="N38" i="3"/>
  <c r="L38" i="3"/>
  <c r="J38" i="3"/>
  <c r="H38" i="3"/>
  <c r="N37" i="3"/>
  <c r="L37" i="3"/>
  <c r="J37" i="3"/>
  <c r="H37" i="3"/>
  <c r="N36" i="3"/>
  <c r="L36" i="3"/>
  <c r="J36" i="3"/>
  <c r="H36" i="3"/>
  <c r="W33" i="3"/>
  <c r="E33" i="3"/>
  <c r="N33" i="3"/>
  <c r="L33" i="3"/>
  <c r="J33" i="3"/>
  <c r="I33" i="3"/>
  <c r="H33" i="3"/>
  <c r="N32" i="3"/>
  <c r="L32" i="3"/>
  <c r="J32" i="3"/>
  <c r="H32" i="3"/>
  <c r="N31" i="3"/>
  <c r="L31" i="3"/>
  <c r="J31" i="3"/>
  <c r="H31" i="3"/>
  <c r="N30" i="3"/>
  <c r="L30" i="3"/>
  <c r="J30" i="3"/>
  <c r="H30" i="3"/>
  <c r="N29" i="3"/>
  <c r="L29" i="3"/>
  <c r="J29" i="3"/>
  <c r="H29" i="3"/>
  <c r="W25" i="3"/>
  <c r="E25" i="3"/>
  <c r="N25" i="3"/>
  <c r="L25" i="3"/>
  <c r="J25" i="3"/>
  <c r="I25" i="3"/>
  <c r="H25" i="3"/>
  <c r="W23" i="3"/>
  <c r="E23" i="3"/>
  <c r="N23" i="3"/>
  <c r="L23" i="3"/>
  <c r="J23" i="3"/>
  <c r="I23" i="3"/>
  <c r="H23" i="3"/>
  <c r="N22" i="3"/>
  <c r="L22" i="3"/>
  <c r="J22" i="3"/>
  <c r="H22" i="3"/>
  <c r="N21" i="3"/>
  <c r="L21" i="3"/>
  <c r="J21" i="3"/>
  <c r="H21" i="3"/>
  <c r="N20" i="3"/>
  <c r="L20" i="3"/>
  <c r="J20" i="3"/>
  <c r="H20" i="3"/>
  <c r="W17" i="3"/>
  <c r="E17" i="3"/>
  <c r="N17" i="3"/>
  <c r="L17" i="3"/>
  <c r="J17" i="3"/>
  <c r="I17" i="3"/>
  <c r="H17" i="3"/>
  <c r="N16" i="3"/>
  <c r="L16" i="3"/>
  <c r="J16" i="3"/>
  <c r="I16" i="3"/>
  <c r="N15" i="3"/>
  <c r="L15" i="3"/>
  <c r="J15" i="3"/>
  <c r="I15" i="3"/>
  <c r="N14" i="3"/>
  <c r="L14" i="3"/>
  <c r="J14" i="3"/>
  <c r="H14" i="3"/>
</calcChain>
</file>

<file path=xl/sharedStrings.xml><?xml version="1.0" encoding="utf-8"?>
<sst xmlns="http://schemas.openxmlformats.org/spreadsheetml/2006/main" count="1002" uniqueCount="394">
  <si>
    <t>DPH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</si>
  <si>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</si>
  <si>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</si>
  <si>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</si>
  <si>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</si>
  <si>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</si>
  <si>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</si>
  <si>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</si>
  <si>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</si>
  <si>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</si>
  <si>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</si>
  <si>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</si>
  <si>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</si>
  <si>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</si>
  <si>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</si>
  <si>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</si>
  <si>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</si>
  <si>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</si>
  <si>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</si>
  <si>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</si>
  <si>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</si>
  <si>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</si>
  <si>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</si>
  <si>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</si>
  <si>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</si>
  <si>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</si>
  <si>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</si>
  <si>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</si>
  <si>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</si>
  <si>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</si>
  <si>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</si>
  <si>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</si>
  <si>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</si>
  <si>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</si>
  <si>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</si>
  <si>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</si>
  <si>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</si>
  <si>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</si>
  <si>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</si>
  <si>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</si>
  <si>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</si>
  <si>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</si>
  <si>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</si>
  <si>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</si>
  <si>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</si>
  <si>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</si>
  <si>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</si>
  <si>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</si>
  <si>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</si>
  <si>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</si>
  <si>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</si>
  <si>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</si>
  <si>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</si>
  <si>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</si>
  <si>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</si>
  <si>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</si>
  <si>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</si>
  <si>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</si>
  <si>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</si>
  <si>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</si>
  <si>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</si>
  <si>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</si>
  <si>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</si>
  <si>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D</t>
  </si>
  <si>
    <t>E</t>
  </si>
  <si>
    <t xml:space="preserve">Odberateľ: Obec Hladovka </t>
  </si>
  <si>
    <t xml:space="preserve">Spracoval:                                         </t>
  </si>
  <si>
    <t xml:space="preserve">Projektant: Hlina s.r.o. </t>
  </si>
  <si>
    <t xml:space="preserve">JKSO : </t>
  </si>
  <si>
    <t>Stavba : Vybudovanie priestorov učební na III.N.P. ZŠsMŠ Hladovka (stred)</t>
  </si>
  <si>
    <t>Zaradenie</t>
  </si>
  <si>
    <t>pre KL</t>
  </si>
  <si>
    <t>Lev0</t>
  </si>
  <si>
    <t>pozícia</t>
  </si>
  <si>
    <t>PRÁCE A DODÁVKY HSV</t>
  </si>
  <si>
    <t>6 - ÚPRAVY POVRCHOV, PODLAHY, VÝPLNE</t>
  </si>
  <si>
    <t>011</t>
  </si>
  <si>
    <t>648991113</t>
  </si>
  <si>
    <t>Osadenie parapetných dosák z plastických hmôt š. nad 20 cm</t>
  </si>
  <si>
    <t>m</t>
  </si>
  <si>
    <t xml:space="preserve">                    </t>
  </si>
  <si>
    <t>64899-1113</t>
  </si>
  <si>
    <t>45.42.11</t>
  </si>
  <si>
    <t>EK</t>
  </si>
  <si>
    <t>S</t>
  </si>
  <si>
    <t>MAT</t>
  </si>
  <si>
    <t>611983053</t>
  </si>
  <si>
    <t>Parapet vnútorný plastový (PVC) komôrkový buk dub mramor orech š.350mm dĺ.6000mm</t>
  </si>
  <si>
    <t xml:space="preserve">  .  .  </t>
  </si>
  <si>
    <t>EZ</t>
  </si>
  <si>
    <t>6119A0112</t>
  </si>
  <si>
    <t>Parapeta vnútorná - ukončenie parapiet plast.koncovkou pár (ks)</t>
  </si>
  <si>
    <t>kus</t>
  </si>
  <si>
    <t>25.23.14</t>
  </si>
  <si>
    <t xml:space="preserve">6 - ÚPRAVY POVRCHOV, PODLAHY, VÝPLNE  spolu: </t>
  </si>
  <si>
    <t>9 - OSTATNÉ KONŠTRUKCIE A PRÁCE</t>
  </si>
  <si>
    <t>003</t>
  </si>
  <si>
    <t>941955002</t>
  </si>
  <si>
    <t>Lešenie ľahké prac. pomocné výš. podlahy do 1,9 m</t>
  </si>
  <si>
    <t>m2</t>
  </si>
  <si>
    <t>94195-5002</t>
  </si>
  <si>
    <t>45.25.10</t>
  </si>
  <si>
    <t>952901111</t>
  </si>
  <si>
    <t>Vyčistenie budov byt. alebo občian. výstavby pri výške podlažia do 4 m</t>
  </si>
  <si>
    <t>95290-1111</t>
  </si>
  <si>
    <t>45.45.13</t>
  </si>
  <si>
    <t>998011002</t>
  </si>
  <si>
    <t>Presun hmôt pre budovy murované výšky do 12 m</t>
  </si>
  <si>
    <t>t</t>
  </si>
  <si>
    <t>99801-1002</t>
  </si>
  <si>
    <t>45.21.6*</t>
  </si>
  <si>
    <t xml:space="preserve">9 - OSTATNÉ KONŠTRUKCIE A PRÁCE  spolu: </t>
  </si>
  <si>
    <t xml:space="preserve">PRÁCE A DODÁVKY HSV  spolu: </t>
  </si>
  <si>
    <t>PRÁCE A DODÁVKY PSV</t>
  </si>
  <si>
    <t>721 - Vnútorná kanalizácia</t>
  </si>
  <si>
    <t>721</t>
  </si>
  <si>
    <t>721171107</t>
  </si>
  <si>
    <t>Potrubie kanal. z PVC-U rúr hrdlových odpadné D 75x1,8</t>
  </si>
  <si>
    <t>I</t>
  </si>
  <si>
    <t>72117-1107</t>
  </si>
  <si>
    <t>45.33.20</t>
  </si>
  <si>
    <t>IK</t>
  </si>
  <si>
    <t>721173205</t>
  </si>
  <si>
    <t>Potrubie kanal. z PVC rúr pripojovacie D 50x1.8</t>
  </si>
  <si>
    <t>72117-3205</t>
  </si>
  <si>
    <t>721290111</t>
  </si>
  <si>
    <t>Skúška tesnosti kanalizácie vodou do DN 125</t>
  </si>
  <si>
    <t>72129-0111</t>
  </si>
  <si>
    <t>998721202</t>
  </si>
  <si>
    <t>Presun hmôt pre vnút. kanalizáciu v objektoch výšky do 12 m</t>
  </si>
  <si>
    <t>99872-1202</t>
  </si>
  <si>
    <t>45.33.30</t>
  </si>
  <si>
    <t xml:space="preserve">721 - Vnútorná kanalizácia  spolu: </t>
  </si>
  <si>
    <t>722 - Vnútorný vodovod</t>
  </si>
  <si>
    <t>722173102</t>
  </si>
  <si>
    <t>Potrubie vodovodné plastové PE-Xa spoj násuvnou objímkou plastovou D 16x2,2 mm Wirsbo</t>
  </si>
  <si>
    <t>72217-3102</t>
  </si>
  <si>
    <t>722173103</t>
  </si>
  <si>
    <t>Potrubie vodovodné plastové PE-Xa spoj násuvnou objímkou plastovou D 20x2,8 mm Wirsbo</t>
  </si>
  <si>
    <t>72217-3103</t>
  </si>
  <si>
    <t>722290226</t>
  </si>
  <si>
    <t>Tlakové skúšky vodov. potrubia závitového do DN 50</t>
  </si>
  <si>
    <t>72229-0226</t>
  </si>
  <si>
    <t>722290234</t>
  </si>
  <si>
    <t>Preplachovanie a dezinfekcia vodov. potrubia do DN 80</t>
  </si>
  <si>
    <t>72229-0234</t>
  </si>
  <si>
    <t>998722202</t>
  </si>
  <si>
    <t>Presun hmôt pre vnút. vodovod v objektoch výšky do 12 m</t>
  </si>
  <si>
    <t>99872-2202</t>
  </si>
  <si>
    <t xml:space="preserve">722 - Vnútorný vodovod  spolu: </t>
  </si>
  <si>
    <t>725 - Zariaďovacie predmety</t>
  </si>
  <si>
    <t>725211601</t>
  </si>
  <si>
    <t>Umývadlo keram pripev. na stenu skrutk biele bez krytu na sifón 500 mm</t>
  </si>
  <si>
    <t>súbor</t>
  </si>
  <si>
    <t>72521-1601</t>
  </si>
  <si>
    <t>725821300</t>
  </si>
  <si>
    <t>Batéria umývadlová stojanková G 1/2 štandardná kvalita</t>
  </si>
  <si>
    <t>72582-1300</t>
  </si>
  <si>
    <t>998725202</t>
  </si>
  <si>
    <t>Presun hmôt pre zariaď. predmety v objektoch výšky do 12 m</t>
  </si>
  <si>
    <t>99872-5202</t>
  </si>
  <si>
    <t xml:space="preserve">725 - Zariaďovacie predmety  spolu: </t>
  </si>
  <si>
    <t>734 - Armatúry</t>
  </si>
  <si>
    <t>731</t>
  </si>
  <si>
    <t>734222612</t>
  </si>
  <si>
    <t>Ventil regul. závit. s hlavicou termost. ovlád. V4262A G 1/2</t>
  </si>
  <si>
    <t>73422-2612</t>
  </si>
  <si>
    <t>45.33.11</t>
  </si>
  <si>
    <t>734231423</t>
  </si>
  <si>
    <t>Ventily uzavieracie závitové Ve 5083 G 1/2</t>
  </si>
  <si>
    <t>73423-1423</t>
  </si>
  <si>
    <t>998734203</t>
  </si>
  <si>
    <t>Presun hmôt pre armatúry UK v objektoch výšky do 24 m</t>
  </si>
  <si>
    <t>99873-4203</t>
  </si>
  <si>
    <t xml:space="preserve">734 - Armatúry  spolu: </t>
  </si>
  <si>
    <t>735 - Vykurovacie telesá</t>
  </si>
  <si>
    <t>735153300</t>
  </si>
  <si>
    <t>Prípl. za odvzdušňovací ventil telies VSŽ</t>
  </si>
  <si>
    <t>73515-3300</t>
  </si>
  <si>
    <t>735158120</t>
  </si>
  <si>
    <t>Vykur. telesá panel. 2 radové, tlak. skúšky telies vodou</t>
  </si>
  <si>
    <t>73515-8120</t>
  </si>
  <si>
    <t>735159639</t>
  </si>
  <si>
    <t>Montáž vyhr. telies oc.doskové dvojité bez odvzd. KORAD-21K Hdo600/Ldo2000mm</t>
  </si>
  <si>
    <t>73515-9639</t>
  </si>
  <si>
    <t>484521061</t>
  </si>
  <si>
    <t>Teleso vyh.doskové dvojité s 1xkonverkt. typ 21K s krytmi H600 L1000 Korad P90</t>
  </si>
  <si>
    <t>28.22.11</t>
  </si>
  <si>
    <t>IZ</t>
  </si>
  <si>
    <t>998735202</t>
  </si>
  <si>
    <t>Presun hmôt pre vykur. telesá UK v objektoch výšky do 12 m</t>
  </si>
  <si>
    <t>99873-5202</t>
  </si>
  <si>
    <t xml:space="preserve">735 - Vykurovacie telesá  spolu: </t>
  </si>
  <si>
    <t>763 - Konštrukcie  - drevostavby</t>
  </si>
  <si>
    <t>763</t>
  </si>
  <si>
    <t>763112118</t>
  </si>
  <si>
    <t>Priečky sadrokart. s izol. hr 150 mm RIGIPS jednod. oceľ profil dosky 2x RB 12,5</t>
  </si>
  <si>
    <t>76311-2118</t>
  </si>
  <si>
    <t>763133022</t>
  </si>
  <si>
    <t>Podhľady sadr RIGIPS zavesený 2x profil UD a CD dosky RF hr. 15 mm</t>
  </si>
  <si>
    <t>76313-3022</t>
  </si>
  <si>
    <t>998763201</t>
  </si>
  <si>
    <t>Presun hmôt pre drevostavby v objektoch výšky do 12 m</t>
  </si>
  <si>
    <t>99876-3201</t>
  </si>
  <si>
    <t>45.42.13</t>
  </si>
  <si>
    <t xml:space="preserve">763 - Konštrukcie  - drevostavby  spolu: </t>
  </si>
  <si>
    <t>766 - Konštrukcie stolárske</t>
  </si>
  <si>
    <t>766</t>
  </si>
  <si>
    <t>766661122</t>
  </si>
  <si>
    <t>Montáž dvier kompl. otvár. do zárubne 1-krídl. nad 0,8m</t>
  </si>
  <si>
    <t>76666-1122</t>
  </si>
  <si>
    <t>611617240</t>
  </si>
  <si>
    <t>Dvere vnútorné plné 90x197 dyhované mahagon</t>
  </si>
  <si>
    <t>20.30.11</t>
  </si>
  <si>
    <t>766682111</t>
  </si>
  <si>
    <t>Montáž zárubní obložkových pre dvere jednokrídl. hr.steny do 170 mm</t>
  </si>
  <si>
    <t>76668-2111</t>
  </si>
  <si>
    <t>611812200</t>
  </si>
  <si>
    <t>Zárubňa dyhovaná hr. steny 9-18 mahagon</t>
  </si>
  <si>
    <t>766695212</t>
  </si>
  <si>
    <t>Montáž prahov dvier 1-krídl. š. do 10cm</t>
  </si>
  <si>
    <t>76669-5212</t>
  </si>
  <si>
    <t>611871760</t>
  </si>
  <si>
    <t>Prah dubový dĺžka 90 šírka 10cm</t>
  </si>
  <si>
    <t>998766202</t>
  </si>
  <si>
    <t>Presun hmôt pre konštr. stolárske v objektoch výšky do 12 m</t>
  </si>
  <si>
    <t>99876-6202</t>
  </si>
  <si>
    <t xml:space="preserve">766 - Konštrukcie stolárske  spolu: </t>
  </si>
  <si>
    <t>775 - Podlahy vlysové a parketové</t>
  </si>
  <si>
    <t>775</t>
  </si>
  <si>
    <t>775551111</t>
  </si>
  <si>
    <t>Zhotovenie parketovej podlahy s podložkou parozábranou a s olištovaním laminované tabule 1286x194 mm</t>
  </si>
  <si>
    <t>77555-1111</t>
  </si>
  <si>
    <t>611942124</t>
  </si>
  <si>
    <t>Parkety laminátové KRONOSPAN FLOORDREAMS spoj click rozm.1285x190,hr.12mm</t>
  </si>
  <si>
    <t>20.30.12</t>
  </si>
  <si>
    <t>775973112</t>
  </si>
  <si>
    <t>Podložka pod pláv.podlahu,fólia Mirelon hr.2mm</t>
  </si>
  <si>
    <t>77597-3112</t>
  </si>
  <si>
    <t>45.43.22</t>
  </si>
  <si>
    <t>775979311</t>
  </si>
  <si>
    <t>Montáž podložiek ostatných typov</t>
  </si>
  <si>
    <t>77597-9311</t>
  </si>
  <si>
    <t>283233141</t>
  </si>
  <si>
    <t>PE fólia, pározábrana</t>
  </si>
  <si>
    <t>25.21.30</t>
  </si>
  <si>
    <t>998775202</t>
  </si>
  <si>
    <t>Presun hmôt pre podlahy vlysové v objektoch výšky do 12 m</t>
  </si>
  <si>
    <t>99877-5202</t>
  </si>
  <si>
    <t xml:space="preserve">775 - Podlahy vlysové a parketové  spolu: </t>
  </si>
  <si>
    <t>781 - Obklady z obkladačiek a dosiek</t>
  </si>
  <si>
    <t>771</t>
  </si>
  <si>
    <t>781415014</t>
  </si>
  <si>
    <t>Montáž obkladov vnút. z obklad. pórovin. 200x200 do tmelu</t>
  </si>
  <si>
    <t>6m2</t>
  </si>
  <si>
    <t>78141-5014</t>
  </si>
  <si>
    <t>45.43.12</t>
  </si>
  <si>
    <t>597670810</t>
  </si>
  <si>
    <t>Obkl. ker. RAKODUR 200x200x8 OT2 II</t>
  </si>
  <si>
    <t>6,3m2</t>
  </si>
  <si>
    <t>26.30.10</t>
  </si>
  <si>
    <t>781419704</t>
  </si>
  <si>
    <t>Prípl. za škárovanie pri mont. obkl. pórov.</t>
  </si>
  <si>
    <t>78141-9704</t>
  </si>
  <si>
    <t>998781202</t>
  </si>
  <si>
    <t>Presun hmôt pre obklady keramické v objektoch výšky do 12 m</t>
  </si>
  <si>
    <t>99878-1202</t>
  </si>
  <si>
    <t xml:space="preserve">781 - Obklady z obkladačiek a dosiek  spolu: </t>
  </si>
  <si>
    <t>784 - Maľby</t>
  </si>
  <si>
    <t>784</t>
  </si>
  <si>
    <t>784452271</t>
  </si>
  <si>
    <t>Maľba zo zmesí tekut. 1 far. dvojnás. v miest. do 3,8m</t>
  </si>
  <si>
    <t>78445-2271</t>
  </si>
  <si>
    <t>45.44.21</t>
  </si>
  <si>
    <t>784452371</t>
  </si>
  <si>
    <t>Maľba zo zmesí tekut. 1 far. dvojnás. b. strop miest. do3,8m</t>
  </si>
  <si>
    <t>78445-2371</t>
  </si>
  <si>
    <t xml:space="preserve">784 - Maľby  spolu: </t>
  </si>
  <si>
    <t xml:space="preserve">PRÁCE A DODÁVKY PSV  spolu: </t>
  </si>
  <si>
    <t>PRÁCE A DODÁVKY M</t>
  </si>
  <si>
    <t>M21 - 155 Elektromontáže</t>
  </si>
  <si>
    <t>921</t>
  </si>
  <si>
    <t>210010043</t>
  </si>
  <si>
    <t>Montáž el-inšt rúrky (kov) ohybná, uložená pevne D25 (d23)mm</t>
  </si>
  <si>
    <t>M</t>
  </si>
  <si>
    <t>74211-0043</t>
  </si>
  <si>
    <t>45.31.1*</t>
  </si>
  <si>
    <t>MK</t>
  </si>
  <si>
    <t>345650I502</t>
  </si>
  <si>
    <t>Rúrka el-inšt PVC ohybná 083270 : FXP Turbo® 20, sivá</t>
  </si>
  <si>
    <t>31.20.27</t>
  </si>
  <si>
    <t xml:space="preserve">083270              </t>
  </si>
  <si>
    <t>MZ</t>
  </si>
  <si>
    <t>345650I503</t>
  </si>
  <si>
    <t>Rúrka el-inšt PVC ohybná 083271 : FXP Turbo® 25, sivá</t>
  </si>
  <si>
    <t xml:space="preserve">083271              </t>
  </si>
  <si>
    <t>210010301</t>
  </si>
  <si>
    <t>Montáž krabice do muriva 1-nás KP (68) bez zapojenia, prístrojová</t>
  </si>
  <si>
    <t>74212-0301</t>
  </si>
  <si>
    <t>345608D000</t>
  </si>
  <si>
    <t>Krabica KR rozvodná : 6400-221/3 (D71x43) kompletná (4x3/4mm2) spojenie do súvislého radu</t>
  </si>
  <si>
    <t xml:space="preserve">10010586.00         </t>
  </si>
  <si>
    <t>210010322</t>
  </si>
  <si>
    <t>Montáž krabice do muriva KR (97) vrátane zapojenia, rozvodka s vekom a svorkovnicou</t>
  </si>
  <si>
    <t>74212-0322</t>
  </si>
  <si>
    <t>345608D050</t>
  </si>
  <si>
    <t>Krabica KR rozvodná : 6400-43 (D112x52) kompletná (4x4/4mm2)</t>
  </si>
  <si>
    <t xml:space="preserve">10003385.00         </t>
  </si>
  <si>
    <t>210110043</t>
  </si>
  <si>
    <t>Montáž, spínač zapustený IP20, rad.5</t>
  </si>
  <si>
    <t>74311-0043</t>
  </si>
  <si>
    <t>345300A001</t>
  </si>
  <si>
    <t>Spínač rad.1 : 3559-A01345 (T,Le,Ne,NeT,E,Ti,TiA,Fu,So,Soc,ae,Ref) bez krytu a rámika</t>
  </si>
  <si>
    <t>31.20.25</t>
  </si>
  <si>
    <t xml:space="preserve">3559-A01345         </t>
  </si>
  <si>
    <t>210110045</t>
  </si>
  <si>
    <t>Montáž, prepínač zapustený IP20, rad.6</t>
  </si>
  <si>
    <t>74311-0045</t>
  </si>
  <si>
    <t>345324A001</t>
  </si>
  <si>
    <t>Prepínač rad.6 : 3559-A06345 (T,Le,Ne,NeT,E,Ti,TiA,Fu,So,Soc,ae,Ref) bez krytu a rámika</t>
  </si>
  <si>
    <t xml:space="preserve">3559-A06345         </t>
  </si>
  <si>
    <t>210111012</t>
  </si>
  <si>
    <t>Montáž, zásuvka zapustená IP20-40, x-násobná 10/16A - 250V, priebežná</t>
  </si>
  <si>
    <t>74313-1012</t>
  </si>
  <si>
    <t>345410A201</t>
  </si>
  <si>
    <t>Zásuvka 2-nás. Tango® 5512A-2349 B, kompletná (bez oc) biela</t>
  </si>
  <si>
    <t xml:space="preserve">5512A-2349 B        </t>
  </si>
  <si>
    <t>210200043</t>
  </si>
  <si>
    <t>Montáž, núdzové svietidlo IP20-44, trvalé, kombinované osvetlenie, prisadené nástenné</t>
  </si>
  <si>
    <t>74331-0043</t>
  </si>
  <si>
    <t>3488S00042</t>
  </si>
  <si>
    <t>Svietidlo núdzové PIKOLUX 11W.1 NM / 1h IP20</t>
  </si>
  <si>
    <t>31.50.34</t>
  </si>
  <si>
    <t xml:space="preserve">03-B-15             </t>
  </si>
  <si>
    <t>210201076</t>
  </si>
  <si>
    <t>Montáž, priemyselné žiarivkové svietidlo, prisadené IP54-66 - 1x lineárna žiarivka 21-36W</t>
  </si>
  <si>
    <t>74332-1076</t>
  </si>
  <si>
    <t>3482B06022</t>
  </si>
  <si>
    <t>Svietidlo žiarivkové vstavané IP20, 2x26W, TC-TEL, EB A2,9003 : DOWNLIGHT PRO 211 POLISHED</t>
  </si>
  <si>
    <t>31.50.25</t>
  </si>
  <si>
    <t>210201081</t>
  </si>
  <si>
    <t>Montáž, priemyselné žiarivkové svietidlo, prisadené IP54-66 - 2x lineárna žiarivka 1-36W</t>
  </si>
  <si>
    <t>74332-1081</t>
  </si>
  <si>
    <t>3482B01409</t>
  </si>
  <si>
    <t>Svietidlo žiarivkové vstavané IP20, 4x18W, 350G, EB A2,9003 : RELAX PV PAR T8</t>
  </si>
  <si>
    <t xml:space="preserve">RAU110341882000     </t>
  </si>
  <si>
    <t>210800646</t>
  </si>
  <si>
    <t>Kábel medený uložený v rúrke V03VH-H(CYH) 300V 2x0,5</t>
  </si>
  <si>
    <t>74221-0646</t>
  </si>
  <si>
    <t>341435M004</t>
  </si>
  <si>
    <t>Kábel ohybný plochý Cu 300V (CYH) : H03VH-H 2x4 2x4</t>
  </si>
  <si>
    <t>341435M024</t>
  </si>
  <si>
    <t>31.30.13</t>
  </si>
  <si>
    <t xml:space="preserve">H03VVH2-F 2x0,75    </t>
  </si>
  <si>
    <t>210810046</t>
  </si>
  <si>
    <t>Montáž, kábel Cu 750V uložený pevne CXKE 3x1,5, 3x2,5, 5x1,5</t>
  </si>
  <si>
    <t>74221-0046</t>
  </si>
  <si>
    <t>341225M110</t>
  </si>
  <si>
    <t>Kábel bezhalogénový Cu :1-CXKE-R-J 3x1,5</t>
  </si>
  <si>
    <t>NHXH 3x1,5 FE180/E30</t>
  </si>
  <si>
    <t>341225M111</t>
  </si>
  <si>
    <t>Kábel bezhalogénový Cu : 1-CXKE-R-O 3x2,5</t>
  </si>
  <si>
    <t>341228E310</t>
  </si>
  <si>
    <t>Kábel bezhalogénový Cu : 1-CXKE-R-J 5x1,5</t>
  </si>
  <si>
    <t xml:space="preserve">CXKH-V 5x1,5        </t>
  </si>
  <si>
    <t xml:space="preserve">M21 - 155 Elektromontáže  spolu: </t>
  </si>
  <si>
    <t>M22 - 156 Montáž oznam. signal. a zab. zariadení</t>
  </si>
  <si>
    <t>922</t>
  </si>
  <si>
    <t>22037045</t>
  </si>
  <si>
    <t>Montáž reproduktora s reg. hlasitosti, pripojenie, nastavenie</t>
  </si>
  <si>
    <t>74234-1201</t>
  </si>
  <si>
    <t>45.31.41</t>
  </si>
  <si>
    <t>38387001003</t>
  </si>
  <si>
    <t>Reproduktor nástenný, plast.skrinka, kov.mriežka 100v, 6-3-1,5W+reg.hlasitosti</t>
  </si>
  <si>
    <t>383889050</t>
  </si>
  <si>
    <t>32.10.20</t>
  </si>
  <si>
    <t>2205110</t>
  </si>
  <si>
    <t>Dodávka a montáž štrukturovanej kabeláže</t>
  </si>
  <si>
    <t>súb</t>
  </si>
  <si>
    <t>74212-0022</t>
  </si>
  <si>
    <t xml:space="preserve">M22 - 156 Montáž oznam. signal. a zab. zariadení  spolu: </t>
  </si>
  <si>
    <t xml:space="preserve">PRÁCE A DODÁVKY M  spolu: </t>
  </si>
  <si>
    <t>OSTATNÉ</t>
  </si>
  <si>
    <t>NAD</t>
  </si>
  <si>
    <t>M48</t>
  </si>
  <si>
    <t>M48 - Elektrické zariadenia nízkeho napätia a bleskozvody revízia</t>
  </si>
  <si>
    <t>U</t>
  </si>
  <si>
    <t>4801-</t>
  </si>
  <si>
    <t xml:space="preserve">OSTATNÉ  spolu: </t>
  </si>
  <si>
    <t>Za rozpočet celkom</t>
  </si>
  <si>
    <t>Dátum:</t>
  </si>
  <si>
    <t>Výkaz výmer</t>
  </si>
  <si>
    <t>DPH 20%</t>
  </si>
  <si>
    <t>Spolu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</si>
</sst>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.0"/>
    <numFmt numFmtId="165" formatCode="#,##0.0000"/>
    <numFmt numFmtId="166" formatCode="_-* #,##0\ &quot;Sk&quot;_-;\-* #,##0\ &quot;Sk&quot;_-;_-* &quot;-&quot;\ &quot;Sk&quot;_-;_-@_-"/>
    <numFmt numFmtId="167" formatCode="#,##0.000"/>
    <numFmt numFmtId="168" formatCode="#,##0&quot; Sk&quot;;[Red]&quot;-&quot;#,##0&quot; Sk&quot;"/>
    <numFmt numFmtId="169" formatCode="_ * #,##0_ ;_ * \-#,##0_ ;_ * &quot;-&quot;_ ;_ @_ "/>
    <numFmt numFmtId="170" formatCode="_(&quot;$&quot;* #,##0_);_(&quot;$&quot;* \(#,##0\);_(&quot;$&quot;* &quot;-&quot;_);_(@_)"/>
    <numFmt numFmtId="171" formatCode="#,##0.00000"/>
    <numFmt numFmtId="172" formatCode="_(&quot;$&quot;* #,##0.00_);_(&quot;$&quot;* \(#,##0.00\);_(&quot;$&quot;* &quot;-&quot;??_);_(@_)"/>
    <numFmt numFmtId="173" formatCode="_ * #,##0.00_ ;_ * \-#,##0.00_ ;_ * &quot;-&quot;??_ ;_ @_ "/>
    <numFmt numFmtId="174" formatCode="0.000"/>
  </numFmts>
  <fonts count="30">
    <font>
      <sz val="10"/>
      <color rgb="FF000000"/>
      <name val="Arial"/>
      <family val="2"/>
      <charset val="238"/>
    </font>
    <font>
      <sz val="8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8"/>
      <color rgb="FF000000"/>
      <name val="Arial Narrow"/>
      <family val="2"/>
      <charset val="238"/>
    </font>
    <font>
      <sz val="8"/>
      <color rgb="FFFFFFFF"/>
      <name val="Arial Narrow"/>
      <family val="2"/>
      <charset val="238"/>
    </font>
    <font>
      <b/>
      <sz val="8"/>
      <color rgb="FFFFFFFF"/>
      <name val="Arial Narrow"/>
      <family val="2"/>
      <charset val="238"/>
    </font>
    <font>
      <sz val="8"/>
      <color rgb="FF0000FF"/>
      <name val="Arial Narrow"/>
      <family val="2"/>
      <charset val="238"/>
    </font>
    <font>
      <sz val="7.5"/>
      <color rgb="FFFFFFFF"/>
      <name val="Arial Narrow"/>
      <family val="2"/>
      <charset val="238"/>
    </font>
    <font>
      <u/>
      <sz val="11"/>
      <color rgb="FF80008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sz val="11"/>
      <color rgb="FF9C0006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3"/>
      <color rgb="FF44546A"/>
      <name val="Calibri"/>
      <family val="2"/>
      <charset val="238"/>
    </font>
    <font>
      <b/>
      <sz val="15"/>
      <color rgb="FF44546A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8"/>
      <color rgb="FF44546A"/>
      <name val="Calibri"/>
      <family val="2"/>
      <charset val="238"/>
    </font>
    <font>
      <b/>
      <sz val="11"/>
      <color rgb="FF3F3F3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1"/>
      <color rgb="FF44546A"/>
      <name val="Calibri"/>
      <family val="2"/>
      <charset val="238"/>
    </font>
    <font>
      <b/>
      <sz val="7"/>
      <color rgb="FF000000"/>
      <name val="Letter Gothic CE"/>
      <charset val="238"/>
    </font>
    <font>
      <i/>
      <sz val="11"/>
      <color rgb="FF7F7F7F"/>
      <name val="Calibri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3F3F76"/>
      <name val="Calibri"/>
      <family val="2"/>
      <charset val="238"/>
    </font>
    <font>
      <b/>
      <sz val="18"/>
      <color rgb="FF333399"/>
      <name val="Cambria"/>
      <family val="1"/>
      <charset val="238"/>
    </font>
  </fonts>
  <fills count="50">
    <fill>
      <patternFill patternType="none"/>
    </fill>
    <fill>
      <patternFill patternType="gray125"/>
    </fill>
    <fill>
      <patternFill patternType="solid">
        <fgColor rgb="FFB4C6E7"/>
        <bgColor rgb="FFFFFFFF"/>
      </patternFill>
    </fill>
    <fill>
      <patternFill patternType="solid">
        <fgColor rgb="FFA5A5A5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FFD964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8CAAB"/>
        <bgColor rgb="FFFFFFFF"/>
      </patternFill>
    </fill>
    <fill>
      <patternFill patternType="none"/>
    </fill>
    <fill>
      <patternFill patternType="none"/>
    </fill>
    <fill>
      <patternFill patternType="solid">
        <fgColor rgb="FFFFCC99"/>
        <bgColor rgb="FFFFFFFF"/>
      </patternFill>
    </fill>
    <fill>
      <patternFill patternType="solid">
        <fgColor rgb="FFC7C7C7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D9E1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C0"/>
        <bgColor rgb="FFFFFFFF"/>
      </patternFill>
    </fill>
    <fill>
      <patternFill patternType="none"/>
    </fill>
    <fill>
      <patternFill patternType="none"/>
    </fill>
    <fill>
      <patternFill patternType="solid">
        <fgColor rgb="FFA0E0E0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4472C4"/>
        <bgColor rgb="FFFFFFFF"/>
      </patternFill>
    </fill>
    <fill>
      <patternFill patternType="solid">
        <fgColor rgb="FFDDEBF7"/>
        <bgColor rgb="FFFFFFFF"/>
      </patternFill>
    </fill>
    <fill>
      <patternFill patternType="solid">
        <fgColor rgb="FF8EA9DB"/>
        <bgColor rgb="FFFFFFFF"/>
      </patternFill>
    </fill>
    <fill>
      <patternFill patternType="solid">
        <fgColor rgb="FFED7D31"/>
        <bgColor rgb="FFFFFFFF"/>
      </patternFill>
    </fill>
    <fill>
      <patternFill patternType="solid">
        <fgColor rgb="FFFBE3D5"/>
        <bgColor rgb="FFFFFFFF"/>
      </patternFill>
    </fill>
    <fill>
      <patternFill patternType="solid">
        <fgColor rgb="FFE1EFD8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E697"/>
        <bgColor rgb="FFFFFFFF"/>
      </patternFill>
    </fill>
    <fill>
      <patternFill patternType="solid">
        <fgColor rgb="FF5B9BD5"/>
        <bgColor rgb="FFFFFFFF"/>
      </patternFill>
    </fill>
    <fill>
      <patternFill patternType="solid">
        <fgColor rgb="FFBDD7EE"/>
        <bgColor rgb="FFFFFFFF"/>
      </patternFill>
    </fill>
    <fill>
      <patternFill patternType="solid">
        <fgColor rgb="FFA6CAF0"/>
        <bgColor rgb="FFFFFFFF"/>
      </patternFill>
    </fill>
    <fill>
      <patternFill patternType="solid">
        <fgColor rgb="FF9BC2E6"/>
        <bgColor rgb="FFFFFFFF"/>
      </patternFill>
    </fill>
    <fill>
      <patternFill patternType="solid">
        <fgColor rgb="FF70AD47"/>
        <bgColor rgb="FFFFFFFF"/>
      </patternFill>
    </fill>
    <fill>
      <patternFill patternType="solid">
        <fgColor rgb="FFC5DFB3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A8D08C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CC9CCC"/>
        <bgColor rgb="FFFFFFFF"/>
      </patternFill>
    </fill>
    <fill>
      <patternFill patternType="solid">
        <fgColor rgb="FF996666"/>
        <bgColor rgb="FFFFFFFF"/>
      </patternFill>
    </fill>
    <fill>
      <patternFill patternType="solid">
        <fgColor rgb="FF999933"/>
        <bgColor rgb="FFFFFFFF"/>
      </patternFill>
    </fill>
    <fill>
      <patternFill patternType="none"/>
    </fill>
    <fill>
      <patternFill patternType="none"/>
    </fill>
  </fills>
  <borders count="56">
    <border>
      <left/>
      <right/>
      <top/>
      <bottom/>
      <diagonal/>
    </border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4472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9FB7E1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3333CC"/>
      </top>
      <bottom style="double">
        <color rgb="FF3333CC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79">
    <xf numFmtId="0" fontId="0" fillId="0" borderId="0"/>
    <xf numFmtId="0" fontId="13" fillId="0" borderId="0"/>
    <xf numFmtId="0" fontId="9" fillId="2" borderId="1" applyNumberFormat="0" applyBorder="0" applyAlignment="0" applyProtection="0">
      <alignment vertical="center"/>
    </xf>
    <xf numFmtId="173" fontId="9" fillId="0" borderId="0" applyFont="0" applyFill="0" applyBorder="0" applyAlignment="0" applyProtection="0">
      <alignment vertical="center"/>
    </xf>
    <xf numFmtId="169" fontId="9" fillId="0" borderId="0" applyFont="0" applyFill="0" applyBorder="0" applyAlignment="0" applyProtection="0">
      <alignment vertical="center"/>
    </xf>
    <xf numFmtId="170" fontId="9" fillId="0" borderId="0" applyFont="0" applyFill="0" applyBorder="0" applyAlignment="0" applyProtection="0">
      <alignment vertical="center"/>
    </xf>
    <xf numFmtId="172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0" fontId="17" fillId="4" borderId="3" applyNumberFormat="0" applyFill="0" applyAlignment="0" applyProtection="0">
      <alignment vertical="center"/>
    </xf>
    <xf numFmtId="0" fontId="9" fillId="5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6" borderId="5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6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8" borderId="7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4" borderId="3" applyNumberFormat="0" applyFill="0" applyAlignment="0" applyProtection="0">
      <alignment vertical="center"/>
    </xf>
    <xf numFmtId="0" fontId="24" fillId="9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9" applyFont="0" applyFill="0" applyBorder="0">
      <alignment vertical="center"/>
    </xf>
    <xf numFmtId="0" fontId="28" fillId="11" borderId="10" applyNumberFormat="0" applyAlignment="0" applyProtection="0">
      <alignment vertical="center"/>
    </xf>
    <xf numFmtId="0" fontId="15" fillId="12" borderId="11" applyNumberFormat="0" applyBorder="0" applyAlignment="0" applyProtection="0">
      <alignment vertical="center"/>
    </xf>
    <xf numFmtId="0" fontId="23" fillId="13" borderId="12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9" fillId="15" borderId="14" applyNumberFormat="0" applyBorder="0" applyAlignment="0" applyProtection="0">
      <alignment vertical="center"/>
    </xf>
    <xf numFmtId="0" fontId="27" fillId="16" borderId="15" applyNumberFormat="0" applyAlignment="0" applyProtection="0">
      <alignment vertical="center"/>
    </xf>
    <xf numFmtId="0" fontId="9" fillId="17" borderId="16" applyNumberFormat="0" applyBorder="0" applyAlignment="0" applyProtection="0"/>
    <xf numFmtId="0" fontId="19" fillId="18" borderId="17" applyNumberFormat="0" applyFill="0" applyAlignment="0" applyProtection="0">
      <alignment vertical="center"/>
    </xf>
    <xf numFmtId="166" fontId="13" fillId="0" borderId="0" applyFont="0" applyFill="0" applyBorder="0" applyAlignment="0" applyProtection="0"/>
    <xf numFmtId="0" fontId="12" fillId="19" borderId="18" applyNumberFormat="0" applyFill="0" applyAlignment="0" applyProtection="0">
      <alignment vertical="center"/>
    </xf>
    <xf numFmtId="0" fontId="9" fillId="20" borderId="19" applyNumberFormat="0" applyBorder="0" applyAlignment="0" applyProtection="0"/>
    <xf numFmtId="0" fontId="14" fillId="21" borderId="20" applyNumberFormat="0" applyBorder="0" applyAlignment="0" applyProtection="0">
      <alignment vertical="center"/>
    </xf>
    <xf numFmtId="0" fontId="20" fillId="22" borderId="21" applyNumberFormat="0" applyBorder="0" applyAlignment="0" applyProtection="0">
      <alignment vertical="center"/>
    </xf>
    <xf numFmtId="0" fontId="9" fillId="20" borderId="19" applyNumberFormat="0" applyBorder="0" applyAlignment="0" applyProtection="0"/>
    <xf numFmtId="0" fontId="15" fillId="23" borderId="22" applyNumberFormat="0" applyBorder="0" applyAlignment="0" applyProtection="0">
      <alignment vertical="center"/>
    </xf>
    <xf numFmtId="0" fontId="9" fillId="24" borderId="23" applyNumberFormat="0" applyBorder="0" applyAlignment="0" applyProtection="0">
      <alignment vertical="center"/>
    </xf>
    <xf numFmtId="0" fontId="15" fillId="25" borderId="24" applyNumberFormat="0" applyBorder="0" applyAlignment="0" applyProtection="0">
      <alignment vertical="center"/>
    </xf>
    <xf numFmtId="0" fontId="15" fillId="26" borderId="25" applyNumberFormat="0" applyBorder="0" applyAlignment="0" applyProtection="0">
      <alignment vertical="center"/>
    </xf>
    <xf numFmtId="0" fontId="9" fillId="27" borderId="26" applyNumberFormat="0" applyBorder="0" applyAlignment="0" applyProtection="0">
      <alignment vertical="center"/>
    </xf>
    <xf numFmtId="0" fontId="9" fillId="28" borderId="27" applyNumberFormat="0" applyBorder="0" applyAlignment="0" applyProtection="0">
      <alignment vertical="center"/>
    </xf>
    <xf numFmtId="0" fontId="15" fillId="29" borderId="28" applyNumberFormat="0" applyBorder="0" applyAlignment="0" applyProtection="0">
      <alignment vertical="center"/>
    </xf>
    <xf numFmtId="0" fontId="15" fillId="30" borderId="29" applyNumberFormat="0" applyBorder="0" applyAlignment="0" applyProtection="0">
      <alignment vertical="center"/>
    </xf>
    <xf numFmtId="0" fontId="9" fillId="31" borderId="30" applyNumberFormat="0" applyBorder="0" applyAlignment="0" applyProtection="0">
      <alignment vertical="center"/>
    </xf>
    <xf numFmtId="0" fontId="15" fillId="32" borderId="31" applyNumberFormat="0" applyBorder="0" applyAlignment="0" applyProtection="0">
      <alignment vertical="center"/>
    </xf>
    <xf numFmtId="168" fontId="25" fillId="10" borderId="9"/>
    <xf numFmtId="0" fontId="9" fillId="33" borderId="32" applyNumberFormat="0" applyBorder="0" applyAlignment="0" applyProtection="0">
      <alignment vertical="center"/>
    </xf>
    <xf numFmtId="0" fontId="9" fillId="34" borderId="33" applyNumberFormat="0" applyBorder="0" applyAlignment="0" applyProtection="0">
      <alignment vertical="center"/>
    </xf>
    <xf numFmtId="0" fontId="15" fillId="35" borderId="34" applyNumberFormat="0" applyBorder="0" applyAlignment="0" applyProtection="0">
      <alignment vertical="center"/>
    </xf>
    <xf numFmtId="0" fontId="9" fillId="36" borderId="35" applyNumberFormat="0" applyBorder="0" applyAlignment="0" applyProtection="0">
      <alignment vertical="center"/>
    </xf>
    <xf numFmtId="0" fontId="9" fillId="37" borderId="36" applyNumberFormat="0" applyBorder="0" applyAlignment="0" applyProtection="0"/>
    <xf numFmtId="0" fontId="15" fillId="38" borderId="37" applyNumberFormat="0" applyBorder="0" applyAlignment="0" applyProtection="0">
      <alignment vertical="center"/>
    </xf>
    <xf numFmtId="0" fontId="15" fillId="39" borderId="38" applyNumberFormat="0" applyBorder="0" applyAlignment="0" applyProtection="0">
      <alignment vertical="center"/>
    </xf>
    <xf numFmtId="0" fontId="9" fillId="40" borderId="39" applyNumberFormat="0" applyBorder="0" applyAlignment="0" applyProtection="0">
      <alignment vertical="center"/>
    </xf>
    <xf numFmtId="0" fontId="9" fillId="41" borderId="40" applyNumberFormat="0" applyBorder="0" applyAlignment="0" applyProtection="0"/>
    <xf numFmtId="0" fontId="25" fillId="10" borderId="9" applyFont="0" applyFill="0"/>
    <xf numFmtId="0" fontId="15" fillId="42" borderId="41" applyNumberFormat="0" applyBorder="0" applyAlignment="0" applyProtection="0">
      <alignment vertical="center"/>
    </xf>
    <xf numFmtId="0" fontId="25" fillId="10" borderId="9">
      <alignment vertical="center"/>
    </xf>
    <xf numFmtId="0" fontId="9" fillId="43" borderId="42" applyNumberFormat="0" applyBorder="0" applyAlignment="0" applyProtection="0"/>
    <xf numFmtId="0" fontId="9" fillId="20" borderId="19" applyNumberFormat="0" applyBorder="0" applyAlignment="0" applyProtection="0"/>
    <xf numFmtId="0" fontId="9" fillId="17" borderId="16" applyNumberFormat="0" applyBorder="0" applyAlignment="0" applyProtection="0"/>
    <xf numFmtId="0" fontId="9" fillId="41" borderId="40" applyNumberFormat="0" applyBorder="0" applyAlignment="0" applyProtection="0"/>
    <xf numFmtId="0" fontId="9" fillId="44" borderId="43" applyNumberFormat="0" applyBorder="0" applyAlignment="0" applyProtection="0"/>
    <xf numFmtId="0" fontId="9" fillId="45" borderId="44" applyNumberFormat="0" applyBorder="0" applyAlignment="0" applyProtection="0"/>
    <xf numFmtId="0" fontId="9" fillId="17" borderId="16" applyNumberFormat="0" applyBorder="0" applyAlignment="0" applyProtection="0"/>
    <xf numFmtId="0" fontId="15" fillId="20" borderId="19" applyNumberFormat="0" applyBorder="0" applyAlignment="0" applyProtection="0"/>
    <xf numFmtId="0" fontId="15" fillId="46" borderId="45" applyNumberFormat="0" applyBorder="0" applyAlignment="0" applyProtection="0"/>
    <xf numFmtId="0" fontId="15" fillId="47" borderId="46" applyNumberFormat="0" applyBorder="0" applyAlignment="0" applyProtection="0"/>
    <xf numFmtId="0" fontId="15" fillId="45" borderId="44" applyNumberFormat="0" applyBorder="0" applyAlignment="0" applyProtection="0"/>
    <xf numFmtId="0" fontId="15" fillId="20" borderId="19" applyNumberFormat="0" applyBorder="0" applyAlignment="0" applyProtection="0"/>
    <xf numFmtId="0" fontId="15" fillId="41" borderId="40" applyNumberFormat="0" applyBorder="0" applyAlignment="0" applyProtection="0"/>
    <xf numFmtId="0" fontId="12" fillId="48" borderId="47" applyNumberFormat="0" applyFill="0" applyAlignment="0" applyProtection="0"/>
    <xf numFmtId="0" fontId="13" fillId="0" borderId="0"/>
    <xf numFmtId="0" fontId="29" fillId="0" borderId="0" applyNumberFormat="0" applyFill="0" applyBorder="0" applyAlignment="0" applyProtection="0"/>
    <xf numFmtId="0" fontId="25" fillId="49" borderId="48" applyBorder="0">
      <alignment vertical="center"/>
    </xf>
    <xf numFmtId="0" fontId="11" fillId="0" borderId="0" applyNumberFormat="0" applyFill="0" applyBorder="0" applyAlignment="0" applyProtection="0"/>
    <xf numFmtId="0" fontId="25" fillId="49" borderId="48">
      <alignment vertical="center"/>
    </xf>
  </cellStyleXfs>
  <cellXfs count="59">
    <xf numFmtId="0" fontId="0" fillId="0" borderId="0" xfId="0"/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/>
    <xf numFmtId="4" fontId="1" fillId="0" borderId="0" xfId="0" applyNumberFormat="1" applyFont="1"/>
    <xf numFmtId="171" fontId="1" fillId="0" borderId="0" xfId="0" applyNumberFormat="1" applyFont="1"/>
    <xf numFmtId="167" fontId="1" fillId="0" borderId="0" xfId="0" applyNumberFormat="1" applyFont="1"/>
    <xf numFmtId="0" fontId="3" fillId="0" borderId="0" xfId="0" applyFont="1"/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167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171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174" fontId="1" fillId="0" borderId="0" xfId="0" applyNumberFormat="1" applyFont="1" applyAlignment="1">
      <alignment vertical="top"/>
    </xf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0" fontId="1" fillId="0" borderId="50" xfId="0" applyFont="1" applyBorder="1" applyAlignment="1">
      <alignment horizontal="center" vertical="center"/>
    </xf>
    <xf numFmtId="0" fontId="1" fillId="0" borderId="53" xfId="0" applyFont="1" applyBorder="1" applyAlignment="1">
      <alignment horizontal="centerContinuous"/>
    </xf>
    <xf numFmtId="0" fontId="1" fillId="0" borderId="54" xfId="0" applyFont="1" applyBorder="1" applyAlignment="1">
      <alignment horizontal="centerContinuous"/>
    </xf>
    <xf numFmtId="0" fontId="1" fillId="0" borderId="55" xfId="0" applyFont="1" applyBorder="1" applyAlignment="1">
      <alignment horizontal="centerContinuous"/>
    </xf>
    <xf numFmtId="0" fontId="1" fillId="0" borderId="5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6" fillId="0" borderId="51" xfId="0" applyFont="1" applyBorder="1" applyAlignment="1" applyProtection="1">
      <alignment horizontal="center"/>
      <protection locked="0"/>
    </xf>
    <xf numFmtId="0" fontId="6" fillId="0" borderId="49" xfId="0" applyFont="1" applyBorder="1" applyAlignment="1" applyProtection="1">
      <alignment horizontal="center"/>
      <protection locked="0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50" xfId="0" applyFont="1" applyBorder="1" applyAlignment="1">
      <alignment horizontal="center"/>
    </xf>
    <xf numFmtId="0" fontId="6" fillId="0" borderId="52" xfId="0" applyFont="1" applyBorder="1" applyAlignment="1" applyProtection="1">
      <alignment horizontal="center"/>
      <protection locked="0"/>
    </xf>
    <xf numFmtId="0" fontId="6" fillId="0" borderId="50" xfId="0" applyFont="1" applyBorder="1" applyAlignment="1" applyProtection="1">
      <alignment horizontal="center"/>
      <protection locked="0"/>
    </xf>
    <xf numFmtId="0" fontId="1" fillId="0" borderId="50" xfId="0" applyFont="1" applyBorder="1" applyAlignment="1" applyProtection="1">
      <alignment horizontal="center"/>
      <protection locked="0"/>
    </xf>
    <xf numFmtId="167" fontId="1" fillId="0" borderId="50" xfId="0" applyNumberFormat="1" applyFont="1" applyBorder="1"/>
    <xf numFmtId="0" fontId="1" fillId="0" borderId="50" xfId="0" applyFont="1" applyBorder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167" fontId="7" fillId="0" borderId="0" xfId="0" applyNumberFormat="1" applyFont="1" applyAlignment="1">
      <alignment horizontal="right" wrapText="1"/>
    </xf>
    <xf numFmtId="165" fontId="7" fillId="0" borderId="0" xfId="0" applyNumberFormat="1" applyFont="1" applyAlignment="1">
      <alignment horizontal="right" wrapText="1"/>
    </xf>
    <xf numFmtId="49" fontId="1" fillId="0" borderId="49" xfId="0" applyNumberFormat="1" applyFont="1" applyBorder="1" applyAlignment="1">
      <alignment horizontal="left"/>
    </xf>
    <xf numFmtId="0" fontId="1" fillId="0" borderId="49" xfId="0" applyFont="1" applyBorder="1" applyAlignment="1">
      <alignment horizontal="right"/>
    </xf>
    <xf numFmtId="49" fontId="1" fillId="0" borderId="50" xfId="0" applyNumberFormat="1" applyFont="1" applyBorder="1" applyAlignment="1">
      <alignment horizontal="left"/>
    </xf>
    <xf numFmtId="0" fontId="1" fillId="0" borderId="50" xfId="0" applyFont="1" applyBorder="1" applyAlignment="1">
      <alignment horizontal="right"/>
    </xf>
    <xf numFmtId="49" fontId="3" fillId="0" borderId="0" xfId="0" applyNumberFormat="1" applyFont="1" applyAlignment="1">
      <alignment vertical="top"/>
    </xf>
    <xf numFmtId="49" fontId="4" fillId="0" borderId="0" xfId="1" applyNumberFormat="1" applyFont="1"/>
    <xf numFmtId="49" fontId="1" fillId="0" borderId="0" xfId="0" applyNumberFormat="1" applyFont="1" applyAlignment="1">
      <alignment horizontal="right" vertical="top" wrapText="1"/>
    </xf>
    <xf numFmtId="4" fontId="3" fillId="0" borderId="0" xfId="0" applyNumberFormat="1" applyFont="1" applyAlignment="1">
      <alignment vertical="top"/>
    </xf>
    <xf numFmtId="171" fontId="3" fillId="0" borderId="0" xfId="0" applyNumberFormat="1" applyFont="1" applyAlignment="1">
      <alignment vertical="top"/>
    </xf>
    <xf numFmtId="167" fontId="3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/>
    </xf>
  </cellXfs>
  <cellStyles count="79">
    <cellStyle name="1 000 Sk" xfId="59"/>
    <cellStyle name="1 000,-  Sk" xfId="22"/>
    <cellStyle name="1 000,- Kč" xfId="47"/>
    <cellStyle name="1 000,- Sk" xfId="57"/>
    <cellStyle name="1000 Sk_fakturuj99" xfId="31"/>
    <cellStyle name="20 % – Zvýraznění1" xfId="52"/>
    <cellStyle name="20 % – Zvýraznění2" xfId="56"/>
    <cellStyle name="20 % – Zvýraznění3" xfId="29"/>
    <cellStyle name="20 % – Zvýraznění4" xfId="60"/>
    <cellStyle name="20 % – Zvýraznění5" xfId="61"/>
    <cellStyle name="20 % – Zvýraznění6" xfId="62"/>
    <cellStyle name="20 % - zvýraznenie1" xfId="27" builtinId="30" customBuiltin="1"/>
    <cellStyle name="20 % - zvýraznenie2" xfId="41" builtinId="34" customBuiltin="1"/>
    <cellStyle name="20 % - zvýraznenie3" xfId="45" builtinId="38" customBuiltin="1"/>
    <cellStyle name="20 % - zvýraznenie4" xfId="48" builtinId="42" customBuiltin="1"/>
    <cellStyle name="20 % - zvýraznenie5" xfId="38" builtinId="46" customBuiltin="1"/>
    <cellStyle name="20 % - zvýraznenie6" xfId="42" builtinId="50" customBuiltin="1"/>
    <cellStyle name="40 % – Zvýraznění1" xfId="33"/>
    <cellStyle name="40 % – Zvýraznění2" xfId="63"/>
    <cellStyle name="40 % – Zvýraznění3" xfId="64"/>
    <cellStyle name="40 % – Zvýraznění4" xfId="65"/>
    <cellStyle name="40 % – Zvýraznění5" xfId="36"/>
    <cellStyle name="40 % – Zvýraznění6" xfId="66"/>
    <cellStyle name="40 % - zvýraznenie1" xfId="2" builtinId="31" customBuiltin="1"/>
    <cellStyle name="40 % - zvýraznenie2" xfId="16" builtinId="35" customBuiltin="1"/>
    <cellStyle name="40 % - zvýraznenie3" xfId="14" builtinId="39" customBuiltin="1"/>
    <cellStyle name="40 % - zvýraznenie4" xfId="49" builtinId="43" customBuiltin="1"/>
    <cellStyle name="40 % - zvýraznenie5" xfId="51" builtinId="47" customBuiltin="1"/>
    <cellStyle name="40 % - zvýraznenie6" xfId="55" builtinId="51" customBuiltin="1"/>
    <cellStyle name="60 % – Zvýraznění1" xfId="67"/>
    <cellStyle name="60 % – Zvýraznění2" xfId="68"/>
    <cellStyle name="60 % – Zvýraznění3" xfId="69"/>
    <cellStyle name="60 % – Zvýraznění4" xfId="70"/>
    <cellStyle name="60 % – Zvýraznění5" xfId="71"/>
    <cellStyle name="60 % – Zvýraznění6" xfId="72"/>
    <cellStyle name="60 % - zvýraznenie1" xfId="39" builtinId="32" customBuiltin="1"/>
    <cellStyle name="60 % - zvýraznenie2" xfId="43" builtinId="36" customBuiltin="1"/>
    <cellStyle name="60 % - zvýraznenie3" xfId="24" builtinId="40" customBuiltin="1"/>
    <cellStyle name="60 % - zvýraznenie4" xfId="12" builtinId="44" customBuiltin="1"/>
    <cellStyle name="60 % - zvýraznenie5" xfId="53" builtinId="48" customBuiltin="1"/>
    <cellStyle name="60 % - zvýraznenie6" xfId="58" builtinId="52" customBuiltin="1"/>
    <cellStyle name="Celkem" xfId="73"/>
    <cellStyle name="Čiarka" xfId="3" builtinId="3" customBuiltin="1"/>
    <cellStyle name="Čiarka [0]" xfId="4" builtinId="6" customBuiltin="1"/>
    <cellStyle name="data" xfId="74"/>
    <cellStyle name="Dobrá" xfId="25" builtinId="26" customBuiltin="1"/>
    <cellStyle name="Hypertextové prepojenie" xfId="11" builtinId="8" customBuiltin="1"/>
    <cellStyle name="Kontrolná bunka" xfId="8" builtinId="23" customBuiltin="1"/>
    <cellStyle name="Mena" xfId="6" builtinId="4" customBuiltin="1"/>
    <cellStyle name="Mena [0]" xfId="5" builtinId="7" customBuiltin="1"/>
    <cellStyle name="Nadpis 1" xfId="19" builtinId="16" customBuiltin="1"/>
    <cellStyle name="Nadpis 2" xfId="9" builtinId="17" customBuiltin="1"/>
    <cellStyle name="Nadpis 3" xfId="20" builtinId="18" customBuiltin="1"/>
    <cellStyle name="Nadpis 4" xfId="21" builtinId="19" customBuiltin="1"/>
    <cellStyle name="Název" xfId="75"/>
    <cellStyle name="Neutrálna" xfId="35" builtinId="28" customBuiltin="1"/>
    <cellStyle name="Normálne" xfId="0" builtinId="0" customBuiltin="1"/>
    <cellStyle name="normálne_KLs" xfId="1"/>
    <cellStyle name="Percentá" xfId="7" builtinId="5" customBuiltin="1"/>
    <cellStyle name="Použité hypertextové prepojenie" xfId="13" builtinId="9" customBuiltin="1"/>
    <cellStyle name="Poznámka" xfId="10" builtinId="10" customBuiltin="1"/>
    <cellStyle name="Prepojená bunka" xfId="30" builtinId="24" customBuiltin="1"/>
    <cellStyle name="Spolu" xfId="32" builtinId="25" customBuiltin="1"/>
    <cellStyle name="TEXT" xfId="76"/>
    <cellStyle name="Text upozornění" xfId="77"/>
    <cellStyle name="Text upozornenia" xfId="15" builtinId="11" customBuiltin="1"/>
    <cellStyle name="TEXT1" xfId="78"/>
    <cellStyle name="Titul" xfId="17" builtinId="15" customBuiltin="1"/>
    <cellStyle name="Vstup" xfId="23" builtinId="20" customBuiltin="1"/>
    <cellStyle name="Výpočet" xfId="28" builtinId="22" customBuiltin="1"/>
    <cellStyle name="Výstup" xfId="26" builtinId="21" customBuiltin="1"/>
    <cellStyle name="Vysvetľujúci text" xfId="18" builtinId="53" customBuiltin="1"/>
    <cellStyle name="Zlá" xfId="34" builtinId="27" customBuiltin="1"/>
    <cellStyle name="Zvýraznenie1" xfId="37" builtinId="29" customBuiltin="1"/>
    <cellStyle name="Zvýraznenie2" xfId="40" builtinId="33" customBuiltin="1"/>
    <cellStyle name="Zvýraznenie3" xfId="44" builtinId="37" customBuiltin="1"/>
    <cellStyle name="Zvýraznenie4" xfId="46" builtinId="41" customBuiltin="1"/>
    <cellStyle name="Zvýraznenie5" xfId="50" builtinId="45" customBuiltin="1"/>
    <cellStyle name="Zvýraznenie6" xfId="54" builtinId="49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06755905" count="1">
        <pm:charStyle name="Normal" fontId="0" Id="1"/>
      </pm:charStyles>
      <pm:colors xmlns:pm="smNativeData" id="1606755905" count="53">
        <pm:color name="Color 24" rgb="800080"/>
        <pm:color name="Color 25" rgb="9C0006"/>
        <pm:color name="Color 26" rgb="44546A"/>
        <pm:color name="Color 27" rgb="FA7D00"/>
        <pm:color name="Color 28" rgb="9C6500"/>
        <pm:color name="Color 29" rgb="3F3F3F"/>
        <pm:color name="Color 30" rgb="006100"/>
        <pm:color name="Color 31" rgb="3F3F76"/>
        <pm:color name="Indigo Blue" rgb="333399"/>
        <pm:color name="Light Green" rgb="CCFFCC"/>
        <pm:color name="Color 34" rgb="FFFFCC"/>
        <pm:color name="Coral" rgb="FF8080"/>
        <pm:color name="Color 36" rgb="FFC7CE"/>
        <pm:color name="Color 37" rgb="A5A5A5"/>
        <pm:color name="Color 38" rgb="FBE3D5"/>
        <pm:color name="Color 39" rgb="FFD964"/>
        <pm:color name="Color 40" rgb="E1EFD8"/>
        <pm:color name="Color 41" rgb="B4C6E7"/>
        <pm:color name="Color 42" rgb="ED7D31"/>
        <pm:color name="Color 43" rgb="C7C7C7"/>
        <pm:color name="Color 44" rgb="5B9BD5"/>
        <pm:color name="Color 45" rgb="DDEBF7"/>
        <pm:color name="Color 46" rgb="D9D9D9"/>
        <pm:color name="Color 47" rgb="FFEB9C"/>
        <pm:color name="Color 48" rgb="BDD7EE"/>
        <pm:color name="Color 49" rgb="F2F2F2"/>
        <pm:color name="Color 50" rgb="FFE697"/>
        <pm:color name="Color 51" rgb="F8CAAB"/>
        <pm:color name="Color 52" rgb="C6EFCE"/>
        <pm:color name="Color 53" rgb="C5DFB3"/>
        <pm:color name="Color 54" rgb="4472C4"/>
        <pm:color name="Color 55" rgb="F4AF82"/>
        <pm:color name="Color 56" rgb="A8D08C"/>
        <pm:color name="Color 57" rgb="D9E1F2"/>
        <pm:color name="Color 58" rgb="FFC000"/>
        <pm:color name="Color 59" rgb="FFF2CA"/>
        <pm:color name="Color 60" rgb="FFCC99"/>
        <pm:color name="Color 61" rgb="EBEBEB"/>
        <pm:color name="Color 62" rgb="FFFFC0"/>
        <pm:color name="Color 63" rgb="70AD47"/>
        <pm:color name="Color 64" rgb="9BC2E6"/>
        <pm:color name="Color 65" rgb="8EA9DB"/>
        <pm:color name="Color 66" rgb="A0E0E0"/>
        <pm:color name="Color 67" rgb="A6CAF0"/>
        <pm:color name="Light Yellow" rgb="FFFF99"/>
        <pm:color name="Color 69" rgb="CC9CCC"/>
        <pm:color name="Color 70" rgb="996666"/>
        <pm:color name="Color 71" rgb="999933"/>
        <pm:color name="Color 72" rgb="969696"/>
        <pm:color name="Color 73" rgb="B2B2B2"/>
        <pm:color name="Color 74" rgb="3333CC"/>
        <pm:color name="Color 75" rgb="FF8001"/>
        <pm:color name="Color 76" rgb="9FB7E1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48"/>
  <sheetViews>
    <sheetView showGridLines="0" tabSelected="1" workbookViewId="0">
      <pane xSplit="4" ySplit="10" topLeftCell="E134" activePane="bottomRight" state="frozen"/>
      <selection pane="topRight"/>
      <selection pane="bottomLeft"/>
      <selection pane="bottomRight" activeCell="AM144" sqref="AM144"/>
    </sheetView>
  </sheetViews>
  <sheetFormatPr defaultColWidth="9.140625" defaultRowHeight="12.75"/>
  <cols>
    <col min="1" max="1" width="6.7109375" style="11" customWidth="1"/>
    <col min="2" max="2" width="3.7109375" style="12" customWidth="1"/>
    <col min="3" max="3" width="13" style="13" customWidth="1"/>
    <col min="4" max="4" width="35.7109375" style="14" customWidth="1"/>
    <col min="5" max="5" width="10.7109375" style="15" customWidth="1"/>
    <col min="6" max="6" width="5.28515625" style="16" customWidth="1"/>
    <col min="7" max="7" width="7.85546875" style="17" customWidth="1"/>
    <col min="8" max="9" width="9.7109375" style="17" hidden="1" customWidth="1"/>
    <col min="10" max="10" width="8.85546875" style="17" customWidth="1"/>
    <col min="11" max="11" width="7.42578125" style="18" hidden="1" customWidth="1"/>
    <col min="12" max="12" width="8.28515625" style="18" hidden="1" customWidth="1"/>
    <col min="13" max="13" width="9.140625" style="15" hidden="1"/>
    <col min="14" max="14" width="7" style="15" hidden="1" customWidth="1"/>
    <col min="15" max="15" width="3.5703125" style="16" customWidth="1"/>
    <col min="16" max="16" width="12.7109375" style="16" hidden="1" customWidth="1"/>
    <col min="17" max="19" width="13.28515625" style="15" hidden="1" customWidth="1"/>
    <col min="20" max="20" width="10.5703125" style="19" hidden="1" customWidth="1"/>
    <col min="21" max="21" width="10.28515625" style="19" hidden="1" customWidth="1"/>
    <col min="22" max="22" width="5.7109375" style="19" hidden="1" customWidth="1"/>
    <col min="23" max="23" width="9.140625" style="20" hidden="1"/>
    <col min="24" max="25" width="5.7109375" style="16" hidden="1" customWidth="1"/>
    <col min="26" max="26" width="7.5703125" style="16" hidden="1" customWidth="1"/>
    <col min="27" max="27" width="24.85546875" style="16" hidden="1" customWidth="1"/>
    <col min="28" max="28" width="4.28515625" style="16" hidden="1" customWidth="1"/>
    <col min="29" max="29" width="8.28515625" style="16" hidden="1" customWidth="1"/>
    <col min="30" max="30" width="8.7109375" style="16" hidden="1" customWidth="1"/>
    <col min="31" max="34" width="9.140625" style="16" hidden="1"/>
    <col min="35" max="35" width="9.140625" style="4"/>
    <col min="36" max="37" width="0" style="4" hidden="1" customWidth="1"/>
    <col min="38" max="16384" width="9.140625" style="4"/>
  </cols>
  <sheetData>
    <row r="1" spans="1:37" ht="24">
      <c r="A1" s="8" t="s">
        <v>65</v>
      </c>
      <c r="B1" s="4"/>
      <c r="C1" s="4"/>
      <c r="D1" s="4"/>
      <c r="E1" s="8" t="s">
        <v>66</v>
      </c>
      <c r="F1" s="4"/>
      <c r="G1" s="5"/>
      <c r="H1" s="4"/>
      <c r="I1" s="4"/>
      <c r="J1" s="5"/>
      <c r="K1" s="6"/>
      <c r="L1" s="4"/>
      <c r="M1" s="4"/>
      <c r="N1" s="4"/>
      <c r="O1" s="4"/>
      <c r="P1" s="4"/>
      <c r="Q1" s="7"/>
      <c r="R1" s="7"/>
      <c r="S1" s="7"/>
      <c r="T1" s="4"/>
      <c r="U1" s="4"/>
      <c r="V1" s="4"/>
      <c r="W1" s="4"/>
      <c r="X1" s="4"/>
      <c r="Y1" s="4"/>
      <c r="Z1" s="1" t="s">
        <v>1</v>
      </c>
      <c r="AA1" s="52" t="s">
        <v>2</v>
      </c>
      <c r="AB1" s="1" t="s">
        <v>3</v>
      </c>
      <c r="AC1" s="1" t="s">
        <v>4</v>
      </c>
      <c r="AD1" s="1" t="s">
        <v>5</v>
      </c>
      <c r="AE1" s="41" t="s">
        <v>6</v>
      </c>
      <c r="AF1" s="42" t="s">
        <v>7</v>
      </c>
      <c r="AG1" s="4"/>
      <c r="AH1" s="4"/>
    </row>
    <row r="2" spans="1:37">
      <c r="A2" s="8" t="s">
        <v>67</v>
      </c>
      <c r="B2" s="4"/>
      <c r="C2" s="4"/>
      <c r="D2" s="4"/>
      <c r="E2" s="8" t="s">
        <v>68</v>
      </c>
      <c r="F2" s="4"/>
      <c r="G2" s="5"/>
      <c r="H2" s="21"/>
      <c r="I2" s="4"/>
      <c r="J2" s="5"/>
      <c r="K2" s="6"/>
      <c r="L2" s="4"/>
      <c r="M2" s="4"/>
      <c r="N2" s="4"/>
      <c r="O2" s="4"/>
      <c r="P2" s="4"/>
      <c r="Q2" s="7"/>
      <c r="R2" s="7"/>
      <c r="S2" s="7"/>
      <c r="T2" s="4"/>
      <c r="U2" s="4"/>
      <c r="V2" s="4"/>
      <c r="W2" s="4"/>
      <c r="X2" s="4"/>
      <c r="Y2" s="4"/>
      <c r="Z2" s="1" t="s">
        <v>8</v>
      </c>
      <c r="AA2" s="2" t="s">
        <v>9</v>
      </c>
      <c r="AB2" s="2" t="s">
        <v>10</v>
      </c>
      <c r="AC2" s="2"/>
      <c r="AD2" s="3"/>
      <c r="AE2" s="41">
        <v>1</v>
      </c>
      <c r="AF2" s="43">
        <v>123.5</v>
      </c>
      <c r="AG2" s="4"/>
      <c r="AH2" s="4"/>
    </row>
    <row r="3" spans="1:37">
      <c r="A3" s="8" t="s">
        <v>11</v>
      </c>
      <c r="B3" s="4"/>
      <c r="C3" s="4"/>
      <c r="D3" s="4"/>
      <c r="E3" s="8" t="s">
        <v>390</v>
      </c>
      <c r="F3" s="4"/>
      <c r="G3" s="5"/>
      <c r="H3" s="4"/>
      <c r="I3" s="4"/>
      <c r="J3" s="5"/>
      <c r="K3" s="6"/>
      <c r="L3" s="4"/>
      <c r="M3" s="4"/>
      <c r="N3" s="4"/>
      <c r="O3" s="4"/>
      <c r="P3" s="4"/>
      <c r="Q3" s="7"/>
      <c r="R3" s="7"/>
      <c r="S3" s="7"/>
      <c r="T3" s="4"/>
      <c r="U3" s="4"/>
      <c r="V3" s="4"/>
      <c r="W3" s="4"/>
      <c r="X3" s="4"/>
      <c r="Y3" s="4"/>
      <c r="Z3" s="1" t="s">
        <v>12</v>
      </c>
      <c r="AA3" s="2" t="s">
        <v>13</v>
      </c>
      <c r="AB3" s="2" t="s">
        <v>10</v>
      </c>
      <c r="AC3" s="2" t="s">
        <v>14</v>
      </c>
      <c r="AD3" s="3" t="s">
        <v>15</v>
      </c>
      <c r="AE3" s="41">
        <v>2</v>
      </c>
      <c r="AF3" s="44">
        <v>123.46</v>
      </c>
      <c r="AG3" s="4"/>
      <c r="AH3" s="4"/>
    </row>
    <row r="4" spans="1:37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7"/>
      <c r="R4" s="7"/>
      <c r="S4" s="7"/>
      <c r="T4" s="4"/>
      <c r="U4" s="4"/>
      <c r="V4" s="4"/>
      <c r="W4" s="4"/>
      <c r="X4" s="4"/>
      <c r="Y4" s="4"/>
      <c r="Z4" s="1" t="s">
        <v>16</v>
      </c>
      <c r="AA4" s="2" t="s">
        <v>17</v>
      </c>
      <c r="AB4" s="2" t="s">
        <v>10</v>
      </c>
      <c r="AC4" s="2"/>
      <c r="AD4" s="3"/>
      <c r="AE4" s="41">
        <v>3</v>
      </c>
      <c r="AF4" s="45">
        <v>123.45699999999999</v>
      </c>
      <c r="AG4" s="4"/>
      <c r="AH4" s="4"/>
    </row>
    <row r="5" spans="1:37">
      <c r="A5" s="8" t="s">
        <v>69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7"/>
      <c r="R5" s="7"/>
      <c r="S5" s="7"/>
      <c r="T5" s="4"/>
      <c r="U5" s="4"/>
      <c r="V5" s="4"/>
      <c r="W5" s="4"/>
      <c r="X5" s="4"/>
      <c r="Y5" s="4"/>
      <c r="Z5" s="1" t="s">
        <v>18</v>
      </c>
      <c r="AA5" s="2" t="s">
        <v>13</v>
      </c>
      <c r="AB5" s="2" t="s">
        <v>10</v>
      </c>
      <c r="AC5" s="2" t="s">
        <v>14</v>
      </c>
      <c r="AD5" s="3" t="s">
        <v>15</v>
      </c>
      <c r="AE5" s="41">
        <v>4</v>
      </c>
      <c r="AF5" s="46">
        <v>123.4567</v>
      </c>
      <c r="AG5" s="4"/>
      <c r="AH5" s="4"/>
    </row>
    <row r="6" spans="1:37">
      <c r="A6" s="8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7"/>
      <c r="R6" s="7"/>
      <c r="S6" s="7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1" t="s">
        <v>19</v>
      </c>
      <c r="AF6" s="44">
        <v>123.46</v>
      </c>
      <c r="AG6" s="4"/>
      <c r="AH6" s="4"/>
    </row>
    <row r="7" spans="1:37">
      <c r="A7" s="8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7"/>
      <c r="R7" s="7"/>
      <c r="S7" s="7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37" ht="13.5">
      <c r="A8" s="4"/>
      <c r="B8" s="22"/>
      <c r="C8" s="23"/>
      <c r="D8" s="58" t="s">
        <v>391</v>
      </c>
      <c r="E8" s="7"/>
      <c r="F8" s="4"/>
      <c r="G8" s="5"/>
      <c r="H8" s="5"/>
      <c r="I8" s="5"/>
      <c r="J8" s="5"/>
      <c r="K8" s="6"/>
      <c r="L8" s="6"/>
      <c r="M8" s="7"/>
      <c r="N8" s="7"/>
      <c r="O8" s="4"/>
      <c r="P8" s="4"/>
      <c r="Q8" s="7"/>
      <c r="R8" s="7"/>
      <c r="S8" s="7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7">
      <c r="A9" s="9" t="s">
        <v>20</v>
      </c>
      <c r="B9" s="9" t="s">
        <v>21</v>
      </c>
      <c r="C9" s="9" t="s">
        <v>22</v>
      </c>
      <c r="D9" s="9" t="s">
        <v>23</v>
      </c>
      <c r="E9" s="9" t="s">
        <v>24</v>
      </c>
      <c r="F9" s="9" t="s">
        <v>25</v>
      </c>
      <c r="G9" s="9" t="s">
        <v>26</v>
      </c>
      <c r="H9" s="9" t="s">
        <v>27</v>
      </c>
      <c r="I9" s="9" t="s">
        <v>28</v>
      </c>
      <c r="J9" s="9" t="s">
        <v>29</v>
      </c>
      <c r="K9" s="25" t="s">
        <v>30</v>
      </c>
      <c r="L9" s="26"/>
      <c r="M9" s="27" t="s">
        <v>31</v>
      </c>
      <c r="N9" s="26"/>
      <c r="O9" s="9" t="s">
        <v>0</v>
      </c>
      <c r="P9" s="28" t="s">
        <v>32</v>
      </c>
      <c r="Q9" s="31" t="s">
        <v>24</v>
      </c>
      <c r="R9" s="31" t="s">
        <v>24</v>
      </c>
      <c r="S9" s="28" t="s">
        <v>24</v>
      </c>
      <c r="T9" s="32" t="s">
        <v>33</v>
      </c>
      <c r="U9" s="33" t="s">
        <v>34</v>
      </c>
      <c r="V9" s="34" t="s">
        <v>35</v>
      </c>
      <c r="W9" s="9" t="s">
        <v>36</v>
      </c>
      <c r="X9" s="9" t="s">
        <v>37</v>
      </c>
      <c r="Y9" s="9" t="s">
        <v>38</v>
      </c>
      <c r="Z9" s="47" t="s">
        <v>39</v>
      </c>
      <c r="AA9" s="47" t="s">
        <v>40</v>
      </c>
      <c r="AB9" s="9" t="s">
        <v>35</v>
      </c>
      <c r="AC9" s="9" t="s">
        <v>41</v>
      </c>
      <c r="AD9" s="9" t="s">
        <v>42</v>
      </c>
      <c r="AE9" s="48" t="s">
        <v>43</v>
      </c>
      <c r="AF9" s="48" t="s">
        <v>44</v>
      </c>
      <c r="AG9" s="48" t="s">
        <v>24</v>
      </c>
      <c r="AH9" s="48" t="s">
        <v>45</v>
      </c>
      <c r="AJ9" s="4" t="s">
        <v>70</v>
      </c>
      <c r="AK9" s="4" t="s">
        <v>72</v>
      </c>
    </row>
    <row r="10" spans="1:37">
      <c r="A10" s="10" t="s">
        <v>46</v>
      </c>
      <c r="B10" s="10" t="s">
        <v>47</v>
      </c>
      <c r="C10" s="24"/>
      <c r="D10" s="10" t="s">
        <v>48</v>
      </c>
      <c r="E10" s="10" t="s">
        <v>49</v>
      </c>
      <c r="F10" s="10" t="s">
        <v>50</v>
      </c>
      <c r="G10" s="10" t="s">
        <v>51</v>
      </c>
      <c r="H10" s="10" t="s">
        <v>52</v>
      </c>
      <c r="I10" s="10" t="s">
        <v>53</v>
      </c>
      <c r="J10" s="10"/>
      <c r="K10" s="10" t="s">
        <v>26</v>
      </c>
      <c r="L10" s="10" t="s">
        <v>29</v>
      </c>
      <c r="M10" s="29" t="s">
        <v>26</v>
      </c>
      <c r="N10" s="10" t="s">
        <v>29</v>
      </c>
      <c r="O10" s="10" t="s">
        <v>54</v>
      </c>
      <c r="P10" s="30"/>
      <c r="Q10" s="35" t="s">
        <v>55</v>
      </c>
      <c r="R10" s="35" t="s">
        <v>56</v>
      </c>
      <c r="S10" s="30" t="s">
        <v>57</v>
      </c>
      <c r="T10" s="36" t="s">
        <v>58</v>
      </c>
      <c r="U10" s="37" t="s">
        <v>59</v>
      </c>
      <c r="V10" s="38" t="s">
        <v>60</v>
      </c>
      <c r="W10" s="39"/>
      <c r="X10" s="40"/>
      <c r="Y10" s="40"/>
      <c r="Z10" s="49" t="s">
        <v>61</v>
      </c>
      <c r="AA10" s="49" t="s">
        <v>46</v>
      </c>
      <c r="AB10" s="10" t="s">
        <v>62</v>
      </c>
      <c r="AC10" s="40"/>
      <c r="AD10" s="40"/>
      <c r="AE10" s="50"/>
      <c r="AF10" s="50"/>
      <c r="AG10" s="50"/>
      <c r="AH10" s="50"/>
      <c r="AJ10" s="4" t="s">
        <v>71</v>
      </c>
      <c r="AK10" s="4" t="s">
        <v>73</v>
      </c>
    </row>
    <row r="12" spans="1:37">
      <c r="B12" s="51" t="s">
        <v>74</v>
      </c>
    </row>
    <row r="13" spans="1:37">
      <c r="B13" s="13" t="s">
        <v>75</v>
      </c>
    </row>
    <row r="14" spans="1:37" ht="25.5">
      <c r="A14" s="11">
        <v>1</v>
      </c>
      <c r="B14" s="12" t="s">
        <v>76</v>
      </c>
      <c r="C14" s="13" t="s">
        <v>77</v>
      </c>
      <c r="D14" s="14" t="s">
        <v>78</v>
      </c>
      <c r="E14" s="15">
        <v>22.36</v>
      </c>
      <c r="F14" s="16" t="s">
        <v>79</v>
      </c>
      <c r="H14" s="17">
        <f>ROUND(E14*G14,2)</f>
        <v>0</v>
      </c>
      <c r="J14" s="17">
        <f>ROUND(E14*G14,2)</f>
        <v>0</v>
      </c>
      <c r="K14" s="18">
        <v>8.8400000000000006E-3</v>
      </c>
      <c r="L14" s="18">
        <f>E14*K14</f>
        <v>0.19766240000000002</v>
      </c>
      <c r="N14" s="15">
        <f>E14*M14</f>
        <v>0</v>
      </c>
      <c r="P14" s="16" t="s">
        <v>80</v>
      </c>
      <c r="V14" s="19" t="s">
        <v>64</v>
      </c>
      <c r="X14" s="13" t="s">
        <v>81</v>
      </c>
      <c r="Y14" s="13" t="s">
        <v>77</v>
      </c>
      <c r="Z14" s="16" t="s">
        <v>82</v>
      </c>
      <c r="AJ14" s="4" t="s">
        <v>83</v>
      </c>
      <c r="AK14" s="4" t="s">
        <v>84</v>
      </c>
    </row>
    <row r="15" spans="1:37" ht="25.5">
      <c r="A15" s="11">
        <v>2</v>
      </c>
      <c r="B15" s="12" t="s">
        <v>85</v>
      </c>
      <c r="C15" s="13" t="s">
        <v>86</v>
      </c>
      <c r="D15" s="14" t="s">
        <v>87</v>
      </c>
      <c r="E15" s="15">
        <v>22.806999999999999</v>
      </c>
      <c r="F15" s="16" t="s">
        <v>79</v>
      </c>
      <c r="I15" s="17">
        <f>ROUND(E15*G15,2)</f>
        <v>0</v>
      </c>
      <c r="J15" s="17">
        <f>ROUND(E15*G15,2)</f>
        <v>0</v>
      </c>
      <c r="L15" s="18">
        <f>E15*K15</f>
        <v>0</v>
      </c>
      <c r="N15" s="15">
        <f>E15*M15</f>
        <v>0</v>
      </c>
      <c r="P15" s="16" t="s">
        <v>80</v>
      </c>
      <c r="V15" s="19" t="s">
        <v>63</v>
      </c>
      <c r="X15" s="13" t="s">
        <v>86</v>
      </c>
      <c r="Y15" s="13" t="s">
        <v>86</v>
      </c>
      <c r="Z15" s="16" t="s">
        <v>88</v>
      </c>
      <c r="AA15" s="13" t="s">
        <v>80</v>
      </c>
      <c r="AJ15" s="4" t="s">
        <v>89</v>
      </c>
      <c r="AK15" s="4" t="s">
        <v>84</v>
      </c>
    </row>
    <row r="16" spans="1:37" ht="25.5">
      <c r="A16" s="11">
        <v>3</v>
      </c>
      <c r="B16" s="12" t="s">
        <v>85</v>
      </c>
      <c r="C16" s="13" t="s">
        <v>90</v>
      </c>
      <c r="D16" s="14" t="s">
        <v>91</v>
      </c>
      <c r="E16" s="15">
        <v>13</v>
      </c>
      <c r="F16" s="16" t="s">
        <v>92</v>
      </c>
      <c r="I16" s="17">
        <f>ROUND(E16*G16,2)</f>
        <v>0</v>
      </c>
      <c r="J16" s="17">
        <f>ROUND(E16*G16,2)</f>
        <v>0</v>
      </c>
      <c r="L16" s="18">
        <f>E16*K16</f>
        <v>0</v>
      </c>
      <c r="N16" s="15">
        <f>E16*M16</f>
        <v>0</v>
      </c>
      <c r="P16" s="16" t="s">
        <v>80</v>
      </c>
      <c r="V16" s="19" t="s">
        <v>63</v>
      </c>
      <c r="X16" s="13" t="s">
        <v>90</v>
      </c>
      <c r="Y16" s="13" t="s">
        <v>90</v>
      </c>
      <c r="Z16" s="16" t="s">
        <v>93</v>
      </c>
      <c r="AA16" s="13" t="s">
        <v>80</v>
      </c>
      <c r="AJ16" s="4" t="s">
        <v>89</v>
      </c>
      <c r="AK16" s="4" t="s">
        <v>84</v>
      </c>
    </row>
    <row r="17" spans="1:37">
      <c r="D17" s="53" t="s">
        <v>94</v>
      </c>
      <c r="E17" s="54">
        <f>J17</f>
        <v>0</v>
      </c>
      <c r="H17" s="54">
        <f>SUM(H12:H16)</f>
        <v>0</v>
      </c>
      <c r="I17" s="54">
        <f>SUM(I12:I16)</f>
        <v>0</v>
      </c>
      <c r="J17" s="54">
        <f>SUM(J12:J16)</f>
        <v>0</v>
      </c>
      <c r="L17" s="55">
        <f>SUM(L12:L16)</f>
        <v>0.19766240000000002</v>
      </c>
      <c r="N17" s="56">
        <f>SUM(N12:N16)</f>
        <v>0</v>
      </c>
      <c r="W17" s="20">
        <f>SUM(W12:W16)</f>
        <v>0</v>
      </c>
    </row>
    <row r="19" spans="1:37">
      <c r="B19" s="13" t="s">
        <v>95</v>
      </c>
    </row>
    <row r="20" spans="1:37">
      <c r="A20" s="11">
        <v>4</v>
      </c>
      <c r="B20" s="12" t="s">
        <v>96</v>
      </c>
      <c r="C20" s="13" t="s">
        <v>97</v>
      </c>
      <c r="D20" s="14" t="s">
        <v>98</v>
      </c>
      <c r="E20" s="15">
        <v>219.79</v>
      </c>
      <c r="F20" s="16" t="s">
        <v>99</v>
      </c>
      <c r="H20" s="17">
        <f>ROUND(E20*G20,2)</f>
        <v>0</v>
      </c>
      <c r="J20" s="17">
        <f>ROUND(E20*G20,2)</f>
        <v>0</v>
      </c>
      <c r="K20" s="18">
        <v>1.66E-3</v>
      </c>
      <c r="L20" s="18">
        <f>E20*K20</f>
        <v>0.36485139999999999</v>
      </c>
      <c r="N20" s="15">
        <f>E20*M20</f>
        <v>0</v>
      </c>
      <c r="P20" s="16" t="s">
        <v>80</v>
      </c>
      <c r="V20" s="19" t="s">
        <v>64</v>
      </c>
      <c r="X20" s="13" t="s">
        <v>100</v>
      </c>
      <c r="Y20" s="13" t="s">
        <v>97</v>
      </c>
      <c r="Z20" s="16" t="s">
        <v>101</v>
      </c>
      <c r="AJ20" s="4" t="s">
        <v>83</v>
      </c>
      <c r="AK20" s="4" t="s">
        <v>84</v>
      </c>
    </row>
    <row r="21" spans="1:37" ht="25.5">
      <c r="A21" s="11">
        <v>5</v>
      </c>
      <c r="B21" s="12" t="s">
        <v>76</v>
      </c>
      <c r="C21" s="13" t="s">
        <v>102</v>
      </c>
      <c r="D21" s="14" t="s">
        <v>103</v>
      </c>
      <c r="E21" s="15">
        <v>219.79</v>
      </c>
      <c r="F21" s="16" t="s">
        <v>99</v>
      </c>
      <c r="H21" s="17">
        <f>ROUND(E21*G21,2)</f>
        <v>0</v>
      </c>
      <c r="J21" s="17">
        <f>ROUND(E21*G21,2)</f>
        <v>0</v>
      </c>
      <c r="K21" s="18">
        <v>2.0000000000000002E-5</v>
      </c>
      <c r="L21" s="18">
        <f>E21*K21</f>
        <v>4.3958000000000001E-3</v>
      </c>
      <c r="N21" s="15">
        <f>E21*M21</f>
        <v>0</v>
      </c>
      <c r="P21" s="16" t="s">
        <v>80</v>
      </c>
      <c r="V21" s="19" t="s">
        <v>64</v>
      </c>
      <c r="X21" s="13" t="s">
        <v>104</v>
      </c>
      <c r="Y21" s="13" t="s">
        <v>102</v>
      </c>
      <c r="Z21" s="16" t="s">
        <v>105</v>
      </c>
      <c r="AJ21" s="4" t="s">
        <v>83</v>
      </c>
      <c r="AK21" s="4" t="s">
        <v>84</v>
      </c>
    </row>
    <row r="22" spans="1:37">
      <c r="A22" s="11">
        <v>6</v>
      </c>
      <c r="B22" s="12" t="s">
        <v>76</v>
      </c>
      <c r="C22" s="13" t="s">
        <v>106</v>
      </c>
      <c r="D22" s="14" t="s">
        <v>107</v>
      </c>
      <c r="E22" s="15">
        <v>0.56699999999999995</v>
      </c>
      <c r="F22" s="16" t="s">
        <v>108</v>
      </c>
      <c r="H22" s="17">
        <f>ROUND(E22*G22,2)</f>
        <v>0</v>
      </c>
      <c r="J22" s="17">
        <f>ROUND(E22*G22,2)</f>
        <v>0</v>
      </c>
      <c r="L22" s="18">
        <f>E22*K22</f>
        <v>0</v>
      </c>
      <c r="N22" s="15">
        <f>E22*M22</f>
        <v>0</v>
      </c>
      <c r="P22" s="16" t="s">
        <v>80</v>
      </c>
      <c r="V22" s="19" t="s">
        <v>64</v>
      </c>
      <c r="X22" s="13" t="s">
        <v>109</v>
      </c>
      <c r="Y22" s="13" t="s">
        <v>106</v>
      </c>
      <c r="Z22" s="16" t="s">
        <v>110</v>
      </c>
      <c r="AJ22" s="4" t="s">
        <v>83</v>
      </c>
      <c r="AK22" s="4" t="s">
        <v>84</v>
      </c>
    </row>
    <row r="23" spans="1:37">
      <c r="D23" s="53" t="s">
        <v>111</v>
      </c>
      <c r="E23" s="54">
        <f>J23</f>
        <v>0</v>
      </c>
      <c r="H23" s="54">
        <f>SUM(H19:H22)</f>
        <v>0</v>
      </c>
      <c r="I23" s="54">
        <f>SUM(I19:I22)</f>
        <v>0</v>
      </c>
      <c r="J23" s="54">
        <f>SUM(J19:J22)</f>
        <v>0</v>
      </c>
      <c r="L23" s="55">
        <f>SUM(L19:L22)</f>
        <v>0.3692472</v>
      </c>
      <c r="N23" s="56">
        <f>SUM(N19:N22)</f>
        <v>0</v>
      </c>
      <c r="W23" s="20">
        <f>SUM(W19:W22)</f>
        <v>0</v>
      </c>
    </row>
    <row r="25" spans="1:37">
      <c r="D25" s="53" t="s">
        <v>112</v>
      </c>
      <c r="E25" s="56">
        <f>J25</f>
        <v>0</v>
      </c>
      <c r="H25" s="54">
        <f>+H17+H23</f>
        <v>0</v>
      </c>
      <c r="I25" s="54">
        <f>+I17+I23</f>
        <v>0</v>
      </c>
      <c r="J25" s="54">
        <f>+J17+J23</f>
        <v>0</v>
      </c>
      <c r="L25" s="55">
        <f>+L17+L23</f>
        <v>0.56690960000000001</v>
      </c>
      <c r="N25" s="56">
        <f>+N17+N23</f>
        <v>0</v>
      </c>
      <c r="W25" s="20">
        <f>+W17+W23</f>
        <v>0</v>
      </c>
    </row>
    <row r="27" spans="1:37">
      <c r="B27" s="51" t="s">
        <v>113</v>
      </c>
    </row>
    <row r="28" spans="1:37">
      <c r="B28" s="13" t="s">
        <v>114</v>
      </c>
    </row>
    <row r="29" spans="1:37" ht="25.5">
      <c r="A29" s="11">
        <v>7</v>
      </c>
      <c r="B29" s="12" t="s">
        <v>115</v>
      </c>
      <c r="C29" s="13" t="s">
        <v>116</v>
      </c>
      <c r="D29" s="14" t="s">
        <v>117</v>
      </c>
      <c r="E29" s="15">
        <v>15</v>
      </c>
      <c r="F29" s="16" t="s">
        <v>79</v>
      </c>
      <c r="H29" s="17">
        <f>ROUND(E29*G29,2)</f>
        <v>0</v>
      </c>
      <c r="J29" s="17">
        <f>ROUND(E29*G29,2)</f>
        <v>0</v>
      </c>
      <c r="K29" s="18">
        <v>1.6100000000000001E-3</v>
      </c>
      <c r="L29" s="18">
        <f>E29*K29</f>
        <v>2.4150000000000001E-2</v>
      </c>
      <c r="N29" s="15">
        <f>E29*M29</f>
        <v>0</v>
      </c>
      <c r="P29" s="16" t="s">
        <v>80</v>
      </c>
      <c r="V29" s="19" t="s">
        <v>118</v>
      </c>
      <c r="X29" s="13" t="s">
        <v>119</v>
      </c>
      <c r="Y29" s="13" t="s">
        <v>116</v>
      </c>
      <c r="Z29" s="16" t="s">
        <v>120</v>
      </c>
      <c r="AJ29" s="4" t="s">
        <v>121</v>
      </c>
      <c r="AK29" s="4" t="s">
        <v>84</v>
      </c>
    </row>
    <row r="30" spans="1:37">
      <c r="A30" s="11">
        <v>8</v>
      </c>
      <c r="B30" s="12" t="s">
        <v>115</v>
      </c>
      <c r="C30" s="13" t="s">
        <v>122</v>
      </c>
      <c r="D30" s="14" t="s">
        <v>123</v>
      </c>
      <c r="E30" s="15">
        <v>5.7</v>
      </c>
      <c r="F30" s="16" t="s">
        <v>79</v>
      </c>
      <c r="H30" s="17">
        <f>ROUND(E30*G30,2)</f>
        <v>0</v>
      </c>
      <c r="J30" s="17">
        <f>ROUND(E30*G30,2)</f>
        <v>0</v>
      </c>
      <c r="K30" s="18">
        <v>4.0000000000000002E-4</v>
      </c>
      <c r="L30" s="18">
        <f>E30*K30</f>
        <v>2.2800000000000003E-3</v>
      </c>
      <c r="N30" s="15">
        <f>E30*M30</f>
        <v>0</v>
      </c>
      <c r="P30" s="16" t="s">
        <v>80</v>
      </c>
      <c r="V30" s="19" t="s">
        <v>118</v>
      </c>
      <c r="X30" s="13" t="s">
        <v>124</v>
      </c>
      <c r="Y30" s="13" t="s">
        <v>122</v>
      </c>
      <c r="Z30" s="16" t="s">
        <v>120</v>
      </c>
      <c r="AJ30" s="4" t="s">
        <v>121</v>
      </c>
      <c r="AK30" s="4" t="s">
        <v>84</v>
      </c>
    </row>
    <row r="31" spans="1:37">
      <c r="A31" s="11">
        <v>9</v>
      </c>
      <c r="B31" s="12" t="s">
        <v>115</v>
      </c>
      <c r="C31" s="13" t="s">
        <v>125</v>
      </c>
      <c r="D31" s="14" t="s">
        <v>126</v>
      </c>
      <c r="E31" s="15">
        <v>20.7</v>
      </c>
      <c r="F31" s="16" t="s">
        <v>79</v>
      </c>
      <c r="H31" s="17">
        <f>ROUND(E31*G31,2)</f>
        <v>0</v>
      </c>
      <c r="J31" s="17">
        <f>ROUND(E31*G31,2)</f>
        <v>0</v>
      </c>
      <c r="L31" s="18">
        <f>E31*K31</f>
        <v>0</v>
      </c>
      <c r="N31" s="15">
        <f>E31*M31</f>
        <v>0</v>
      </c>
      <c r="P31" s="16" t="s">
        <v>80</v>
      </c>
      <c r="V31" s="19" t="s">
        <v>118</v>
      </c>
      <c r="X31" s="13" t="s">
        <v>127</v>
      </c>
      <c r="Y31" s="13" t="s">
        <v>125</v>
      </c>
      <c r="Z31" s="16" t="s">
        <v>120</v>
      </c>
      <c r="AJ31" s="4" t="s">
        <v>121</v>
      </c>
      <c r="AK31" s="4" t="s">
        <v>84</v>
      </c>
    </row>
    <row r="32" spans="1:37" ht="25.5">
      <c r="A32" s="11">
        <v>10</v>
      </c>
      <c r="B32" s="12" t="s">
        <v>115</v>
      </c>
      <c r="C32" s="13" t="s">
        <v>128</v>
      </c>
      <c r="D32" s="14" t="s">
        <v>129</v>
      </c>
      <c r="F32" s="16" t="s">
        <v>54</v>
      </c>
      <c r="H32" s="17">
        <f>ROUND(E32*G32,2)</f>
        <v>0</v>
      </c>
      <c r="J32" s="17">
        <f>ROUND(E32*G32,2)</f>
        <v>0</v>
      </c>
      <c r="L32" s="18">
        <f>E32*K32</f>
        <v>0</v>
      </c>
      <c r="N32" s="15">
        <f>E32*M32</f>
        <v>0</v>
      </c>
      <c r="P32" s="16" t="s">
        <v>80</v>
      </c>
      <c r="V32" s="19" t="s">
        <v>118</v>
      </c>
      <c r="X32" s="13" t="s">
        <v>130</v>
      </c>
      <c r="Y32" s="13" t="s">
        <v>128</v>
      </c>
      <c r="Z32" s="16" t="s">
        <v>131</v>
      </c>
      <c r="AJ32" s="4" t="s">
        <v>121</v>
      </c>
      <c r="AK32" s="4" t="s">
        <v>84</v>
      </c>
    </row>
    <row r="33" spans="1:37">
      <c r="D33" s="53" t="s">
        <v>132</v>
      </c>
      <c r="E33" s="54">
        <f>J33</f>
        <v>0</v>
      </c>
      <c r="H33" s="54">
        <f>SUM(H27:H32)</f>
        <v>0</v>
      </c>
      <c r="I33" s="54">
        <f>SUM(I27:I32)</f>
        <v>0</v>
      </c>
      <c r="J33" s="54">
        <f>SUM(J27:J32)</f>
        <v>0</v>
      </c>
      <c r="L33" s="55">
        <f>SUM(L27:L32)</f>
        <v>2.6430000000000002E-2</v>
      </c>
      <c r="N33" s="56">
        <f>SUM(N27:N32)</f>
        <v>0</v>
      </c>
      <c r="W33" s="20">
        <f>SUM(W27:W32)</f>
        <v>0</v>
      </c>
    </row>
    <row r="35" spans="1:37">
      <c r="B35" s="13" t="s">
        <v>133</v>
      </c>
    </row>
    <row r="36" spans="1:37" ht="25.5">
      <c r="A36" s="11">
        <v>11</v>
      </c>
      <c r="B36" s="12" t="s">
        <v>115</v>
      </c>
      <c r="C36" s="13" t="s">
        <v>134</v>
      </c>
      <c r="D36" s="14" t="s">
        <v>135</v>
      </c>
      <c r="E36" s="15">
        <v>13.8</v>
      </c>
      <c r="F36" s="16" t="s">
        <v>79</v>
      </c>
      <c r="H36" s="17">
        <f>ROUND(E36*G36,2)</f>
        <v>0</v>
      </c>
      <c r="J36" s="17">
        <f>ROUND(E36*G36,2)</f>
        <v>0</v>
      </c>
      <c r="K36" s="18">
        <v>1.06E-3</v>
      </c>
      <c r="L36" s="18">
        <f>E36*K36</f>
        <v>1.4628E-2</v>
      </c>
      <c r="N36" s="15">
        <f>E36*M36</f>
        <v>0</v>
      </c>
      <c r="P36" s="16" t="s">
        <v>80</v>
      </c>
      <c r="V36" s="19" t="s">
        <v>118</v>
      </c>
      <c r="X36" s="13" t="s">
        <v>136</v>
      </c>
      <c r="Y36" s="13" t="s">
        <v>134</v>
      </c>
      <c r="Z36" s="16" t="s">
        <v>88</v>
      </c>
      <c r="AJ36" s="4" t="s">
        <v>121</v>
      </c>
      <c r="AK36" s="4" t="s">
        <v>84</v>
      </c>
    </row>
    <row r="37" spans="1:37" ht="25.5">
      <c r="A37" s="11">
        <v>12</v>
      </c>
      <c r="B37" s="12" t="s">
        <v>115</v>
      </c>
      <c r="C37" s="13" t="s">
        <v>137</v>
      </c>
      <c r="D37" s="14" t="s">
        <v>138</v>
      </c>
      <c r="E37" s="15">
        <v>16</v>
      </c>
      <c r="F37" s="16" t="s">
        <v>79</v>
      </c>
      <c r="H37" s="17">
        <f>ROUND(E37*G37,2)</f>
        <v>0</v>
      </c>
      <c r="J37" s="17">
        <f>ROUND(E37*G37,2)</f>
        <v>0</v>
      </c>
      <c r="K37" s="18">
        <v>1.1199999999999999E-3</v>
      </c>
      <c r="L37" s="18">
        <f>E37*K37</f>
        <v>1.7919999999999998E-2</v>
      </c>
      <c r="N37" s="15">
        <f>E37*M37</f>
        <v>0</v>
      </c>
      <c r="P37" s="16" t="s">
        <v>80</v>
      </c>
      <c r="V37" s="19" t="s">
        <v>118</v>
      </c>
      <c r="X37" s="13" t="s">
        <v>139</v>
      </c>
      <c r="Y37" s="13" t="s">
        <v>137</v>
      </c>
      <c r="Z37" s="16" t="s">
        <v>88</v>
      </c>
      <c r="AJ37" s="4" t="s">
        <v>121</v>
      </c>
      <c r="AK37" s="4" t="s">
        <v>84</v>
      </c>
    </row>
    <row r="38" spans="1:37">
      <c r="A38" s="11">
        <v>13</v>
      </c>
      <c r="B38" s="12" t="s">
        <v>115</v>
      </c>
      <c r="C38" s="13" t="s">
        <v>140</v>
      </c>
      <c r="D38" s="14" t="s">
        <v>141</v>
      </c>
      <c r="E38" s="15">
        <v>29.8</v>
      </c>
      <c r="F38" s="16" t="s">
        <v>79</v>
      </c>
      <c r="H38" s="17">
        <f>ROUND(E38*G38,2)</f>
        <v>0</v>
      </c>
      <c r="J38" s="17">
        <f>ROUND(E38*G38,2)</f>
        <v>0</v>
      </c>
      <c r="K38" s="18">
        <v>1.7000000000000001E-4</v>
      </c>
      <c r="L38" s="18">
        <f>E38*K38</f>
        <v>5.0660000000000002E-3</v>
      </c>
      <c r="N38" s="15">
        <f>E38*M38</f>
        <v>0</v>
      </c>
      <c r="P38" s="16" t="s">
        <v>80</v>
      </c>
      <c r="V38" s="19" t="s">
        <v>118</v>
      </c>
      <c r="X38" s="13" t="s">
        <v>142</v>
      </c>
      <c r="Y38" s="13" t="s">
        <v>140</v>
      </c>
      <c r="Z38" s="16" t="s">
        <v>120</v>
      </c>
      <c r="AJ38" s="4" t="s">
        <v>121</v>
      </c>
      <c r="AK38" s="4" t="s">
        <v>84</v>
      </c>
    </row>
    <row r="39" spans="1:37">
      <c r="A39" s="11">
        <v>14</v>
      </c>
      <c r="B39" s="12" t="s">
        <v>115</v>
      </c>
      <c r="C39" s="13" t="s">
        <v>143</v>
      </c>
      <c r="D39" s="14" t="s">
        <v>144</v>
      </c>
      <c r="E39" s="15">
        <v>29.8</v>
      </c>
      <c r="F39" s="16" t="s">
        <v>79</v>
      </c>
      <c r="H39" s="17">
        <f>ROUND(E39*G39,2)</f>
        <v>0</v>
      </c>
      <c r="J39" s="17">
        <f>ROUND(E39*G39,2)</f>
        <v>0</v>
      </c>
      <c r="L39" s="18">
        <f>E39*K39</f>
        <v>0</v>
      </c>
      <c r="N39" s="15">
        <f>E39*M39</f>
        <v>0</v>
      </c>
      <c r="P39" s="16" t="s">
        <v>80</v>
      </c>
      <c r="V39" s="19" t="s">
        <v>118</v>
      </c>
      <c r="X39" s="13" t="s">
        <v>145</v>
      </c>
      <c r="Y39" s="13" t="s">
        <v>143</v>
      </c>
      <c r="Z39" s="16" t="s">
        <v>120</v>
      </c>
      <c r="AJ39" s="4" t="s">
        <v>121</v>
      </c>
      <c r="AK39" s="4" t="s">
        <v>84</v>
      </c>
    </row>
    <row r="40" spans="1:37" ht="25.5">
      <c r="A40" s="11">
        <v>15</v>
      </c>
      <c r="B40" s="12" t="s">
        <v>115</v>
      </c>
      <c r="C40" s="13" t="s">
        <v>146</v>
      </c>
      <c r="D40" s="14" t="s">
        <v>147</v>
      </c>
      <c r="F40" s="16" t="s">
        <v>54</v>
      </c>
      <c r="H40" s="17">
        <f>ROUND(E40*G40,2)</f>
        <v>0</v>
      </c>
      <c r="J40" s="17">
        <f>ROUND(E40*G40,2)</f>
        <v>0</v>
      </c>
      <c r="L40" s="18">
        <f>E40*K40</f>
        <v>0</v>
      </c>
      <c r="N40" s="15">
        <f>E40*M40</f>
        <v>0</v>
      </c>
      <c r="P40" s="16" t="s">
        <v>80</v>
      </c>
      <c r="V40" s="19" t="s">
        <v>118</v>
      </c>
      <c r="X40" s="13" t="s">
        <v>148</v>
      </c>
      <c r="Y40" s="13" t="s">
        <v>146</v>
      </c>
      <c r="Z40" s="16" t="s">
        <v>131</v>
      </c>
      <c r="AJ40" s="4" t="s">
        <v>121</v>
      </c>
      <c r="AK40" s="4" t="s">
        <v>84</v>
      </c>
    </row>
    <row r="41" spans="1:37">
      <c r="D41" s="53" t="s">
        <v>149</v>
      </c>
      <c r="E41" s="54">
        <f>J41</f>
        <v>0</v>
      </c>
      <c r="H41" s="54">
        <f>SUM(H35:H40)</f>
        <v>0</v>
      </c>
      <c r="I41" s="54">
        <f>SUM(I35:I40)</f>
        <v>0</v>
      </c>
      <c r="J41" s="54">
        <f>SUM(J35:J40)</f>
        <v>0</v>
      </c>
      <c r="L41" s="55">
        <f>SUM(L35:L40)</f>
        <v>3.7614000000000002E-2</v>
      </c>
      <c r="N41" s="56">
        <f>SUM(N35:N40)</f>
        <v>0</v>
      </c>
      <c r="W41" s="20">
        <f>SUM(W35:W40)</f>
        <v>0</v>
      </c>
    </row>
    <row r="43" spans="1:37">
      <c r="B43" s="13" t="s">
        <v>150</v>
      </c>
    </row>
    <row r="44" spans="1:37" ht="25.5">
      <c r="A44" s="11">
        <v>16</v>
      </c>
      <c r="B44" s="12" t="s">
        <v>115</v>
      </c>
      <c r="C44" s="13" t="s">
        <v>151</v>
      </c>
      <c r="D44" s="14" t="s">
        <v>152</v>
      </c>
      <c r="E44" s="15">
        <v>4</v>
      </c>
      <c r="F44" s="16" t="s">
        <v>153</v>
      </c>
      <c r="H44" s="17">
        <f>ROUND(E44*G44,2)</f>
        <v>0</v>
      </c>
      <c r="J44" s="17">
        <f>ROUND(E44*G44,2)</f>
        <v>0</v>
      </c>
      <c r="K44" s="18">
        <v>1.07E-3</v>
      </c>
      <c r="L44" s="18">
        <f>E44*K44</f>
        <v>4.28E-3</v>
      </c>
      <c r="N44" s="15">
        <f>E44*M44</f>
        <v>0</v>
      </c>
      <c r="P44" s="16" t="s">
        <v>80</v>
      </c>
      <c r="V44" s="19" t="s">
        <v>118</v>
      </c>
      <c r="X44" s="13" t="s">
        <v>154</v>
      </c>
      <c r="Y44" s="13" t="s">
        <v>151</v>
      </c>
      <c r="Z44" s="16" t="s">
        <v>88</v>
      </c>
      <c r="AJ44" s="4" t="s">
        <v>121</v>
      </c>
      <c r="AK44" s="4" t="s">
        <v>84</v>
      </c>
    </row>
    <row r="45" spans="1:37">
      <c r="A45" s="11">
        <v>17</v>
      </c>
      <c r="B45" s="12" t="s">
        <v>115</v>
      </c>
      <c r="C45" s="13" t="s">
        <v>155</v>
      </c>
      <c r="D45" s="14" t="s">
        <v>156</v>
      </c>
      <c r="E45" s="15">
        <v>4</v>
      </c>
      <c r="F45" s="16" t="s">
        <v>153</v>
      </c>
      <c r="H45" s="17">
        <f>ROUND(E45*G45,2)</f>
        <v>0</v>
      </c>
      <c r="J45" s="17">
        <f>ROUND(E45*G45,2)</f>
        <v>0</v>
      </c>
      <c r="K45" s="18">
        <v>1.0399999999999999E-3</v>
      </c>
      <c r="L45" s="18">
        <f>E45*K45</f>
        <v>4.1599999999999996E-3</v>
      </c>
      <c r="N45" s="15">
        <f>E45*M45</f>
        <v>0</v>
      </c>
      <c r="P45" s="16" t="s">
        <v>80</v>
      </c>
      <c r="V45" s="19" t="s">
        <v>118</v>
      </c>
      <c r="X45" s="13" t="s">
        <v>157</v>
      </c>
      <c r="Y45" s="13" t="s">
        <v>155</v>
      </c>
      <c r="Z45" s="16" t="s">
        <v>120</v>
      </c>
      <c r="AJ45" s="4" t="s">
        <v>121</v>
      </c>
      <c r="AK45" s="4" t="s">
        <v>84</v>
      </c>
    </row>
    <row r="46" spans="1:37" ht="25.5">
      <c r="A46" s="11">
        <v>18</v>
      </c>
      <c r="B46" s="12" t="s">
        <v>115</v>
      </c>
      <c r="C46" s="13" t="s">
        <v>158</v>
      </c>
      <c r="D46" s="14" t="s">
        <v>159</v>
      </c>
      <c r="F46" s="16" t="s">
        <v>54</v>
      </c>
      <c r="H46" s="17">
        <f>ROUND(E46*G46,2)</f>
        <v>0</v>
      </c>
      <c r="J46" s="17">
        <f>ROUND(E46*G46,2)</f>
        <v>0</v>
      </c>
      <c r="L46" s="18">
        <f>E46*K46</f>
        <v>0</v>
      </c>
      <c r="N46" s="15">
        <f>E46*M46</f>
        <v>0</v>
      </c>
      <c r="P46" s="16" t="s">
        <v>80</v>
      </c>
      <c r="V46" s="19" t="s">
        <v>118</v>
      </c>
      <c r="X46" s="13" t="s">
        <v>160</v>
      </c>
      <c r="Y46" s="13" t="s">
        <v>158</v>
      </c>
      <c r="Z46" s="16" t="s">
        <v>131</v>
      </c>
      <c r="AJ46" s="4" t="s">
        <v>121</v>
      </c>
      <c r="AK46" s="4" t="s">
        <v>84</v>
      </c>
    </row>
    <row r="47" spans="1:37">
      <c r="D47" s="53" t="s">
        <v>161</v>
      </c>
      <c r="E47" s="54">
        <f>J47</f>
        <v>0</v>
      </c>
      <c r="H47" s="54">
        <f>SUM(H43:H46)</f>
        <v>0</v>
      </c>
      <c r="I47" s="54">
        <f>SUM(I43:I46)</f>
        <v>0</v>
      </c>
      <c r="J47" s="54">
        <f>SUM(J43:J46)</f>
        <v>0</v>
      </c>
      <c r="L47" s="55">
        <f>SUM(L43:L46)</f>
        <v>8.4399999999999996E-3</v>
      </c>
      <c r="N47" s="56">
        <f>SUM(N43:N46)</f>
        <v>0</v>
      </c>
      <c r="W47" s="20">
        <f>SUM(W43:W46)</f>
        <v>0</v>
      </c>
    </row>
    <row r="49" spans="1:37">
      <c r="B49" s="13" t="s">
        <v>162</v>
      </c>
    </row>
    <row r="50" spans="1:37" ht="25.5">
      <c r="A50" s="11">
        <v>19</v>
      </c>
      <c r="B50" s="12" t="s">
        <v>163</v>
      </c>
      <c r="C50" s="13" t="s">
        <v>164</v>
      </c>
      <c r="D50" s="14" t="s">
        <v>165</v>
      </c>
      <c r="E50" s="15">
        <v>11</v>
      </c>
      <c r="F50" s="16" t="s">
        <v>92</v>
      </c>
      <c r="H50" s="17">
        <f>ROUND(E50*G50,2)</f>
        <v>0</v>
      </c>
      <c r="J50" s="17">
        <f>ROUND(E50*G50,2)</f>
        <v>0</v>
      </c>
      <c r="L50" s="18">
        <f>E50*K50</f>
        <v>0</v>
      </c>
      <c r="N50" s="15">
        <f>E50*M50</f>
        <v>0</v>
      </c>
      <c r="P50" s="16" t="s">
        <v>80</v>
      </c>
      <c r="V50" s="19" t="s">
        <v>118</v>
      </c>
      <c r="X50" s="13" t="s">
        <v>166</v>
      </c>
      <c r="Y50" s="13" t="s">
        <v>164</v>
      </c>
      <c r="Z50" s="16" t="s">
        <v>167</v>
      </c>
      <c r="AJ50" s="4" t="s">
        <v>121</v>
      </c>
      <c r="AK50" s="4" t="s">
        <v>84</v>
      </c>
    </row>
    <row r="51" spans="1:37">
      <c r="A51" s="11">
        <v>20</v>
      </c>
      <c r="B51" s="12" t="s">
        <v>163</v>
      </c>
      <c r="C51" s="13" t="s">
        <v>168</v>
      </c>
      <c r="D51" s="14" t="s">
        <v>169</v>
      </c>
      <c r="E51" s="15">
        <v>11</v>
      </c>
      <c r="F51" s="16" t="s">
        <v>92</v>
      </c>
      <c r="H51" s="17">
        <f>ROUND(E51*G51,2)</f>
        <v>0</v>
      </c>
      <c r="J51" s="17">
        <f>ROUND(E51*G51,2)</f>
        <v>0</v>
      </c>
      <c r="K51" s="18">
        <v>2.9E-4</v>
      </c>
      <c r="L51" s="18">
        <f>E51*K51</f>
        <v>3.1900000000000001E-3</v>
      </c>
      <c r="N51" s="15">
        <f>E51*M51</f>
        <v>0</v>
      </c>
      <c r="P51" s="16" t="s">
        <v>80</v>
      </c>
      <c r="V51" s="19" t="s">
        <v>118</v>
      </c>
      <c r="X51" s="13" t="s">
        <v>170</v>
      </c>
      <c r="Y51" s="13" t="s">
        <v>168</v>
      </c>
      <c r="Z51" s="16" t="s">
        <v>167</v>
      </c>
      <c r="AJ51" s="4" t="s">
        <v>121</v>
      </c>
      <c r="AK51" s="4" t="s">
        <v>84</v>
      </c>
    </row>
    <row r="52" spans="1:37" ht="25.5">
      <c r="A52" s="11">
        <v>21</v>
      </c>
      <c r="B52" s="12" t="s">
        <v>163</v>
      </c>
      <c r="C52" s="13" t="s">
        <v>171</v>
      </c>
      <c r="D52" s="14" t="s">
        <v>172</v>
      </c>
      <c r="F52" s="16" t="s">
        <v>54</v>
      </c>
      <c r="H52" s="17">
        <f>ROUND(E52*G52,2)</f>
        <v>0</v>
      </c>
      <c r="J52" s="17">
        <f>ROUND(E52*G52,2)</f>
        <v>0</v>
      </c>
      <c r="L52" s="18">
        <f>E52*K52</f>
        <v>0</v>
      </c>
      <c r="N52" s="15">
        <f>E52*M52</f>
        <v>0</v>
      </c>
      <c r="P52" s="16" t="s">
        <v>80</v>
      </c>
      <c r="V52" s="19" t="s">
        <v>118</v>
      </c>
      <c r="X52" s="13" t="s">
        <v>173</v>
      </c>
      <c r="Y52" s="13" t="s">
        <v>171</v>
      </c>
      <c r="Z52" s="16" t="s">
        <v>167</v>
      </c>
      <c r="AJ52" s="4" t="s">
        <v>121</v>
      </c>
      <c r="AK52" s="4" t="s">
        <v>84</v>
      </c>
    </row>
    <row r="53" spans="1:37">
      <c r="D53" s="53" t="s">
        <v>174</v>
      </c>
      <c r="E53" s="54">
        <f>J53</f>
        <v>0</v>
      </c>
      <c r="H53" s="54">
        <f>SUM(H49:H52)</f>
        <v>0</v>
      </c>
      <c r="I53" s="54">
        <f>SUM(I49:I52)</f>
        <v>0</v>
      </c>
      <c r="J53" s="54">
        <f>SUM(J49:J52)</f>
        <v>0</v>
      </c>
      <c r="L53" s="55">
        <f>SUM(L49:L52)</f>
        <v>3.1900000000000001E-3</v>
      </c>
      <c r="N53" s="56">
        <f>SUM(N49:N52)</f>
        <v>0</v>
      </c>
      <c r="W53" s="20">
        <f>SUM(W49:W52)</f>
        <v>0</v>
      </c>
    </row>
    <row r="55" spans="1:37">
      <c r="B55" s="13" t="s">
        <v>175</v>
      </c>
    </row>
    <row r="56" spans="1:37">
      <c r="A56" s="11">
        <v>22</v>
      </c>
      <c r="B56" s="12" t="s">
        <v>163</v>
      </c>
      <c r="C56" s="13" t="s">
        <v>176</v>
      </c>
      <c r="D56" s="14" t="s">
        <v>177</v>
      </c>
      <c r="E56" s="15">
        <v>11</v>
      </c>
      <c r="F56" s="16" t="s">
        <v>92</v>
      </c>
      <c r="H56" s="17">
        <f>ROUND(E56*G56,2)</f>
        <v>0</v>
      </c>
      <c r="J56" s="17">
        <f>ROUND(E56*G56,2)</f>
        <v>0</v>
      </c>
      <c r="K56" s="18">
        <v>3.0000000000000001E-5</v>
      </c>
      <c r="L56" s="18">
        <f>E56*K56</f>
        <v>3.3E-4</v>
      </c>
      <c r="N56" s="15">
        <f>E56*M56</f>
        <v>0</v>
      </c>
      <c r="P56" s="16" t="s">
        <v>80</v>
      </c>
      <c r="V56" s="19" t="s">
        <v>118</v>
      </c>
      <c r="X56" s="13" t="s">
        <v>178</v>
      </c>
      <c r="Y56" s="13" t="s">
        <v>176</v>
      </c>
      <c r="Z56" s="16" t="s">
        <v>167</v>
      </c>
      <c r="AJ56" s="4" t="s">
        <v>121</v>
      </c>
      <c r="AK56" s="4" t="s">
        <v>84</v>
      </c>
    </row>
    <row r="57" spans="1:37">
      <c r="A57" s="11">
        <v>23</v>
      </c>
      <c r="B57" s="12" t="s">
        <v>163</v>
      </c>
      <c r="C57" s="13" t="s">
        <v>179</v>
      </c>
      <c r="D57" s="14" t="s">
        <v>180</v>
      </c>
      <c r="E57" s="15">
        <v>11</v>
      </c>
      <c r="F57" s="16" t="s">
        <v>92</v>
      </c>
      <c r="H57" s="17">
        <f>ROUND(E57*G57,2)</f>
        <v>0</v>
      </c>
      <c r="J57" s="17">
        <f>ROUND(E57*G57,2)</f>
        <v>0</v>
      </c>
      <c r="L57" s="18">
        <f>E57*K57</f>
        <v>0</v>
      </c>
      <c r="N57" s="15">
        <f>E57*M57</f>
        <v>0</v>
      </c>
      <c r="P57" s="16" t="s">
        <v>80</v>
      </c>
      <c r="V57" s="19" t="s">
        <v>118</v>
      </c>
      <c r="X57" s="13" t="s">
        <v>181</v>
      </c>
      <c r="Y57" s="13" t="s">
        <v>179</v>
      </c>
      <c r="Z57" s="16" t="s">
        <v>167</v>
      </c>
      <c r="AJ57" s="4" t="s">
        <v>121</v>
      </c>
      <c r="AK57" s="4" t="s">
        <v>84</v>
      </c>
    </row>
    <row r="58" spans="1:37" ht="25.5">
      <c r="A58" s="11">
        <v>24</v>
      </c>
      <c r="B58" s="12" t="s">
        <v>163</v>
      </c>
      <c r="C58" s="13" t="s">
        <v>182</v>
      </c>
      <c r="D58" s="14" t="s">
        <v>183</v>
      </c>
      <c r="E58" s="15">
        <v>11</v>
      </c>
      <c r="F58" s="16" t="s">
        <v>92</v>
      </c>
      <c r="H58" s="17">
        <f>ROUND(E58*G58,2)</f>
        <v>0</v>
      </c>
      <c r="J58" s="17">
        <f>ROUND(E58*G58,2)</f>
        <v>0</v>
      </c>
      <c r="K58" s="18">
        <v>1.3999999999999999E-4</v>
      </c>
      <c r="L58" s="18">
        <f>E58*K58</f>
        <v>1.5399999999999999E-3</v>
      </c>
      <c r="N58" s="15">
        <f>E58*M58</f>
        <v>0</v>
      </c>
      <c r="P58" s="16" t="s">
        <v>80</v>
      </c>
      <c r="V58" s="19" t="s">
        <v>118</v>
      </c>
      <c r="X58" s="13" t="s">
        <v>184</v>
      </c>
      <c r="Y58" s="13" t="s">
        <v>182</v>
      </c>
      <c r="Z58" s="16" t="s">
        <v>167</v>
      </c>
      <c r="AJ58" s="4" t="s">
        <v>121</v>
      </c>
      <c r="AK58" s="4" t="s">
        <v>84</v>
      </c>
    </row>
    <row r="59" spans="1:37" ht="25.5">
      <c r="A59" s="11">
        <v>25</v>
      </c>
      <c r="B59" s="12" t="s">
        <v>85</v>
      </c>
      <c r="C59" s="13" t="s">
        <v>185</v>
      </c>
      <c r="D59" s="14" t="s">
        <v>186</v>
      </c>
      <c r="E59" s="15">
        <v>11</v>
      </c>
      <c r="F59" s="16" t="s">
        <v>92</v>
      </c>
      <c r="I59" s="17">
        <f>ROUND(E59*G59,2)</f>
        <v>0</v>
      </c>
      <c r="J59" s="17">
        <f>ROUND(E59*G59,2)</f>
        <v>0</v>
      </c>
      <c r="K59" s="18">
        <v>3.1E-2</v>
      </c>
      <c r="L59" s="18">
        <f>E59*K59</f>
        <v>0.34099999999999997</v>
      </c>
      <c r="N59" s="15">
        <f>E59*M59</f>
        <v>0</v>
      </c>
      <c r="P59" s="16" t="s">
        <v>80</v>
      </c>
      <c r="V59" s="19" t="s">
        <v>63</v>
      </c>
      <c r="X59" s="13" t="s">
        <v>185</v>
      </c>
      <c r="Y59" s="13" t="s">
        <v>185</v>
      </c>
      <c r="Z59" s="16" t="s">
        <v>187</v>
      </c>
      <c r="AA59" s="13" t="s">
        <v>80</v>
      </c>
      <c r="AJ59" s="4" t="s">
        <v>188</v>
      </c>
      <c r="AK59" s="4" t="s">
        <v>84</v>
      </c>
    </row>
    <row r="60" spans="1:37" ht="25.5">
      <c r="A60" s="11">
        <v>26</v>
      </c>
      <c r="B60" s="12" t="s">
        <v>163</v>
      </c>
      <c r="C60" s="13" t="s">
        <v>189</v>
      </c>
      <c r="D60" s="14" t="s">
        <v>190</v>
      </c>
      <c r="F60" s="16" t="s">
        <v>54</v>
      </c>
      <c r="H60" s="17">
        <f>ROUND(E60*G60,2)</f>
        <v>0</v>
      </c>
      <c r="J60" s="17">
        <f>ROUND(E60*G60,2)</f>
        <v>0</v>
      </c>
      <c r="L60" s="18">
        <f>E60*K60</f>
        <v>0</v>
      </c>
      <c r="N60" s="15">
        <f>E60*M60</f>
        <v>0</v>
      </c>
      <c r="P60" s="16" t="s">
        <v>80</v>
      </c>
      <c r="V60" s="19" t="s">
        <v>118</v>
      </c>
      <c r="X60" s="13" t="s">
        <v>191</v>
      </c>
      <c r="Y60" s="13" t="s">
        <v>189</v>
      </c>
      <c r="Z60" s="16" t="s">
        <v>167</v>
      </c>
      <c r="AJ60" s="4" t="s">
        <v>121</v>
      </c>
      <c r="AK60" s="4" t="s">
        <v>84</v>
      </c>
    </row>
    <row r="61" spans="1:37">
      <c r="D61" s="53" t="s">
        <v>192</v>
      </c>
      <c r="E61" s="54">
        <f>J61</f>
        <v>0</v>
      </c>
      <c r="H61" s="54">
        <f>SUM(H55:H60)</f>
        <v>0</v>
      </c>
      <c r="I61" s="54">
        <f>SUM(I55:I60)</f>
        <v>0</v>
      </c>
      <c r="J61" s="54">
        <f>SUM(J55:J60)</f>
        <v>0</v>
      </c>
      <c r="L61" s="55">
        <f>SUM(L55:L60)</f>
        <v>0.34286999999999995</v>
      </c>
      <c r="N61" s="56">
        <f>SUM(N55:N60)</f>
        <v>0</v>
      </c>
      <c r="W61" s="20">
        <f>SUM(W55:W60)</f>
        <v>0</v>
      </c>
    </row>
    <row r="63" spans="1:37">
      <c r="B63" s="13" t="s">
        <v>193</v>
      </c>
    </row>
    <row r="64" spans="1:37" ht="25.5">
      <c r="A64" s="11">
        <v>27</v>
      </c>
      <c r="B64" s="12" t="s">
        <v>194</v>
      </c>
      <c r="C64" s="13" t="s">
        <v>195</v>
      </c>
      <c r="D64" s="14" t="s">
        <v>196</v>
      </c>
      <c r="E64" s="15">
        <v>173.94900000000001</v>
      </c>
      <c r="F64" s="16" t="s">
        <v>99</v>
      </c>
      <c r="H64" s="17">
        <f>ROUND(E64*G64,2)</f>
        <v>0</v>
      </c>
      <c r="J64" s="17">
        <f>ROUND(E64*G64,2)</f>
        <v>0</v>
      </c>
      <c r="K64" s="18">
        <v>1.16E-3</v>
      </c>
      <c r="L64" s="18">
        <f>E64*K64</f>
        <v>0.20178084000000002</v>
      </c>
      <c r="N64" s="15">
        <f>E64*M64</f>
        <v>0</v>
      </c>
      <c r="P64" s="16" t="s">
        <v>80</v>
      </c>
      <c r="V64" s="19" t="s">
        <v>118</v>
      </c>
      <c r="X64" s="13" t="s">
        <v>197</v>
      </c>
      <c r="Y64" s="13" t="s">
        <v>195</v>
      </c>
      <c r="Z64" s="16" t="s">
        <v>88</v>
      </c>
      <c r="AJ64" s="4" t="s">
        <v>121</v>
      </c>
      <c r="AK64" s="4" t="s">
        <v>84</v>
      </c>
    </row>
    <row r="65" spans="1:37" ht="25.5">
      <c r="A65" s="11">
        <v>28</v>
      </c>
      <c r="B65" s="12" t="s">
        <v>194</v>
      </c>
      <c r="C65" s="13" t="s">
        <v>198</v>
      </c>
      <c r="D65" s="14" t="s">
        <v>199</v>
      </c>
      <c r="E65" s="15">
        <v>219.79</v>
      </c>
      <c r="F65" s="16" t="s">
        <v>99</v>
      </c>
      <c r="H65" s="17">
        <f>ROUND(E65*G65,2)</f>
        <v>0</v>
      </c>
      <c r="J65" s="17">
        <f>ROUND(E65*G65,2)</f>
        <v>0</v>
      </c>
      <c r="K65" s="18">
        <v>5.6999999999999998E-4</v>
      </c>
      <c r="L65" s="18">
        <f>E65*K65</f>
        <v>0.12528029999999998</v>
      </c>
      <c r="N65" s="15">
        <f>E65*M65</f>
        <v>0</v>
      </c>
      <c r="P65" s="16" t="s">
        <v>80</v>
      </c>
      <c r="V65" s="19" t="s">
        <v>118</v>
      </c>
      <c r="X65" s="13" t="s">
        <v>200</v>
      </c>
      <c r="Y65" s="13" t="s">
        <v>198</v>
      </c>
      <c r="Z65" s="16" t="s">
        <v>88</v>
      </c>
      <c r="AJ65" s="4" t="s">
        <v>121</v>
      </c>
      <c r="AK65" s="4" t="s">
        <v>84</v>
      </c>
    </row>
    <row r="66" spans="1:37" ht="25.5">
      <c r="A66" s="11">
        <v>29</v>
      </c>
      <c r="B66" s="12" t="s">
        <v>194</v>
      </c>
      <c r="C66" s="13" t="s">
        <v>201</v>
      </c>
      <c r="D66" s="14" t="s">
        <v>202</v>
      </c>
      <c r="F66" s="16" t="s">
        <v>54</v>
      </c>
      <c r="H66" s="17">
        <f>ROUND(E66*G66,2)</f>
        <v>0</v>
      </c>
      <c r="J66" s="17">
        <f>ROUND(E66*G66,2)</f>
        <v>0</v>
      </c>
      <c r="L66" s="18">
        <f>E66*K66</f>
        <v>0</v>
      </c>
      <c r="N66" s="15">
        <f>E66*M66</f>
        <v>0</v>
      </c>
      <c r="P66" s="16" t="s">
        <v>80</v>
      </c>
      <c r="V66" s="19" t="s">
        <v>118</v>
      </c>
      <c r="X66" s="13" t="s">
        <v>203</v>
      </c>
      <c r="Y66" s="13" t="s">
        <v>201</v>
      </c>
      <c r="Z66" s="16" t="s">
        <v>204</v>
      </c>
      <c r="AJ66" s="4" t="s">
        <v>121</v>
      </c>
      <c r="AK66" s="4" t="s">
        <v>84</v>
      </c>
    </row>
    <row r="67" spans="1:37">
      <c r="D67" s="53" t="s">
        <v>205</v>
      </c>
      <c r="E67" s="54">
        <f>J67</f>
        <v>0</v>
      </c>
      <c r="H67" s="54">
        <f>SUM(H63:H66)</f>
        <v>0</v>
      </c>
      <c r="I67" s="54">
        <f>SUM(I63:I66)</f>
        <v>0</v>
      </c>
      <c r="J67" s="54">
        <f>SUM(J63:J66)</f>
        <v>0</v>
      </c>
      <c r="L67" s="55">
        <f>SUM(L63:L66)</f>
        <v>0.32706113999999997</v>
      </c>
      <c r="N67" s="56">
        <f>SUM(N63:N66)</f>
        <v>0</v>
      </c>
      <c r="W67" s="20">
        <f>SUM(W63:W66)</f>
        <v>0</v>
      </c>
    </row>
    <row r="69" spans="1:37">
      <c r="B69" s="13" t="s">
        <v>206</v>
      </c>
    </row>
    <row r="70" spans="1:37">
      <c r="A70" s="11">
        <v>30</v>
      </c>
      <c r="B70" s="12" t="s">
        <v>207</v>
      </c>
      <c r="C70" s="13" t="s">
        <v>208</v>
      </c>
      <c r="D70" s="14" t="s">
        <v>209</v>
      </c>
      <c r="E70" s="15">
        <v>4</v>
      </c>
      <c r="F70" s="16" t="s">
        <v>92</v>
      </c>
      <c r="H70" s="17">
        <f>ROUND(E70*G70,2)</f>
        <v>0</v>
      </c>
      <c r="J70" s="17">
        <f t="shared" ref="J70:J76" si="0">ROUND(E70*G70,2)</f>
        <v>0</v>
      </c>
      <c r="L70" s="18">
        <f t="shared" ref="L70:L76" si="1">E70*K70</f>
        <v>0</v>
      </c>
      <c r="N70" s="15">
        <f t="shared" ref="N70:N76" si="2">E70*M70</f>
        <v>0</v>
      </c>
      <c r="P70" s="16" t="s">
        <v>80</v>
      </c>
      <c r="V70" s="19" t="s">
        <v>118</v>
      </c>
      <c r="X70" s="13" t="s">
        <v>210</v>
      </c>
      <c r="Y70" s="13" t="s">
        <v>208</v>
      </c>
      <c r="Z70" s="16" t="s">
        <v>82</v>
      </c>
      <c r="AJ70" s="4" t="s">
        <v>121</v>
      </c>
      <c r="AK70" s="4" t="s">
        <v>84</v>
      </c>
    </row>
    <row r="71" spans="1:37">
      <c r="A71" s="11">
        <v>31</v>
      </c>
      <c r="B71" s="12" t="s">
        <v>85</v>
      </c>
      <c r="C71" s="13" t="s">
        <v>211</v>
      </c>
      <c r="D71" s="14" t="s">
        <v>212</v>
      </c>
      <c r="E71" s="15">
        <v>4</v>
      </c>
      <c r="F71" s="16" t="s">
        <v>92</v>
      </c>
      <c r="I71" s="17">
        <f>ROUND(E71*G71,2)</f>
        <v>0</v>
      </c>
      <c r="J71" s="17">
        <f t="shared" si="0"/>
        <v>0</v>
      </c>
      <c r="K71" s="18">
        <v>2.1999999999999999E-2</v>
      </c>
      <c r="L71" s="18">
        <f t="shared" si="1"/>
        <v>8.7999999999999995E-2</v>
      </c>
      <c r="N71" s="15">
        <f t="shared" si="2"/>
        <v>0</v>
      </c>
      <c r="P71" s="16" t="s">
        <v>80</v>
      </c>
      <c r="V71" s="19" t="s">
        <v>63</v>
      </c>
      <c r="X71" s="13" t="s">
        <v>211</v>
      </c>
      <c r="Y71" s="13" t="s">
        <v>211</v>
      </c>
      <c r="Z71" s="16" t="s">
        <v>213</v>
      </c>
      <c r="AA71" s="13" t="s">
        <v>80</v>
      </c>
      <c r="AJ71" s="4" t="s">
        <v>188</v>
      </c>
      <c r="AK71" s="4" t="s">
        <v>84</v>
      </c>
    </row>
    <row r="72" spans="1:37" ht="25.5">
      <c r="A72" s="11">
        <v>32</v>
      </c>
      <c r="B72" s="12" t="s">
        <v>207</v>
      </c>
      <c r="C72" s="13" t="s">
        <v>214</v>
      </c>
      <c r="D72" s="14" t="s">
        <v>215</v>
      </c>
      <c r="E72" s="15">
        <v>4</v>
      </c>
      <c r="F72" s="16" t="s">
        <v>92</v>
      </c>
      <c r="H72" s="17">
        <f>ROUND(E72*G72,2)</f>
        <v>0</v>
      </c>
      <c r="J72" s="17">
        <f t="shared" si="0"/>
        <v>0</v>
      </c>
      <c r="L72" s="18">
        <f t="shared" si="1"/>
        <v>0</v>
      </c>
      <c r="N72" s="15">
        <f t="shared" si="2"/>
        <v>0</v>
      </c>
      <c r="P72" s="16" t="s">
        <v>80</v>
      </c>
      <c r="V72" s="19" t="s">
        <v>118</v>
      </c>
      <c r="X72" s="13" t="s">
        <v>216</v>
      </c>
      <c r="Y72" s="13" t="s">
        <v>214</v>
      </c>
      <c r="Z72" s="16" t="s">
        <v>88</v>
      </c>
      <c r="AJ72" s="4" t="s">
        <v>121</v>
      </c>
      <c r="AK72" s="4" t="s">
        <v>84</v>
      </c>
    </row>
    <row r="73" spans="1:37">
      <c r="A73" s="11">
        <v>33</v>
      </c>
      <c r="B73" s="12" t="s">
        <v>85</v>
      </c>
      <c r="C73" s="13" t="s">
        <v>217</v>
      </c>
      <c r="D73" s="14" t="s">
        <v>218</v>
      </c>
      <c r="E73" s="15">
        <v>4</v>
      </c>
      <c r="F73" s="16" t="s">
        <v>92</v>
      </c>
      <c r="I73" s="17">
        <f>ROUND(E73*G73,2)</f>
        <v>0</v>
      </c>
      <c r="J73" s="17">
        <f t="shared" si="0"/>
        <v>0</v>
      </c>
      <c r="K73" s="18">
        <v>0.02</v>
      </c>
      <c r="L73" s="18">
        <f t="shared" si="1"/>
        <v>0.08</v>
      </c>
      <c r="N73" s="15">
        <f t="shared" si="2"/>
        <v>0</v>
      </c>
      <c r="P73" s="16" t="s">
        <v>80</v>
      </c>
      <c r="V73" s="19" t="s">
        <v>63</v>
      </c>
      <c r="X73" s="13" t="s">
        <v>217</v>
      </c>
      <c r="Y73" s="13" t="s">
        <v>217</v>
      </c>
      <c r="Z73" s="16" t="s">
        <v>213</v>
      </c>
      <c r="AA73" s="13" t="s">
        <v>80</v>
      </c>
      <c r="AJ73" s="4" t="s">
        <v>188</v>
      </c>
      <c r="AK73" s="4" t="s">
        <v>84</v>
      </c>
    </row>
    <row r="74" spans="1:37">
      <c r="A74" s="11">
        <v>34</v>
      </c>
      <c r="B74" s="12" t="s">
        <v>207</v>
      </c>
      <c r="C74" s="13" t="s">
        <v>219</v>
      </c>
      <c r="D74" s="14" t="s">
        <v>220</v>
      </c>
      <c r="E74" s="15">
        <v>4</v>
      </c>
      <c r="F74" s="16" t="s">
        <v>92</v>
      </c>
      <c r="H74" s="17">
        <f>ROUND(E74*G74,2)</f>
        <v>0</v>
      </c>
      <c r="J74" s="17">
        <f t="shared" si="0"/>
        <v>0</v>
      </c>
      <c r="K74" s="18">
        <v>1.0000000000000001E-5</v>
      </c>
      <c r="L74" s="18">
        <f t="shared" si="1"/>
        <v>4.0000000000000003E-5</v>
      </c>
      <c r="N74" s="15">
        <f t="shared" si="2"/>
        <v>0</v>
      </c>
      <c r="P74" s="16" t="s">
        <v>80</v>
      </c>
      <c r="V74" s="19" t="s">
        <v>118</v>
      </c>
      <c r="X74" s="13" t="s">
        <v>221</v>
      </c>
      <c r="Y74" s="13" t="s">
        <v>219</v>
      </c>
      <c r="Z74" s="16" t="s">
        <v>204</v>
      </c>
      <c r="AJ74" s="4" t="s">
        <v>121</v>
      </c>
      <c r="AK74" s="4" t="s">
        <v>84</v>
      </c>
    </row>
    <row r="75" spans="1:37">
      <c r="A75" s="11">
        <v>35</v>
      </c>
      <c r="B75" s="12" t="s">
        <v>85</v>
      </c>
      <c r="C75" s="13" t="s">
        <v>222</v>
      </c>
      <c r="D75" s="14" t="s">
        <v>223</v>
      </c>
      <c r="E75" s="15">
        <v>4</v>
      </c>
      <c r="F75" s="16" t="s">
        <v>92</v>
      </c>
      <c r="I75" s="17">
        <f>ROUND(E75*G75,2)</f>
        <v>0</v>
      </c>
      <c r="J75" s="17">
        <f t="shared" si="0"/>
        <v>0</v>
      </c>
      <c r="K75" s="18">
        <v>1.39E-3</v>
      </c>
      <c r="L75" s="18">
        <f t="shared" si="1"/>
        <v>5.5599999999999998E-3</v>
      </c>
      <c r="N75" s="15">
        <f t="shared" si="2"/>
        <v>0</v>
      </c>
      <c r="P75" s="16" t="s">
        <v>80</v>
      </c>
      <c r="V75" s="19" t="s">
        <v>63</v>
      </c>
      <c r="X75" s="13" t="s">
        <v>222</v>
      </c>
      <c r="Y75" s="13" t="s">
        <v>222</v>
      </c>
      <c r="Z75" s="16" t="s">
        <v>213</v>
      </c>
      <c r="AA75" s="13" t="s">
        <v>80</v>
      </c>
      <c r="AJ75" s="4" t="s">
        <v>188</v>
      </c>
      <c r="AK75" s="4" t="s">
        <v>84</v>
      </c>
    </row>
    <row r="76" spans="1:37" ht="25.5">
      <c r="A76" s="11">
        <v>36</v>
      </c>
      <c r="B76" s="12" t="s">
        <v>207</v>
      </c>
      <c r="C76" s="13" t="s">
        <v>224</v>
      </c>
      <c r="D76" s="14" t="s">
        <v>225</v>
      </c>
      <c r="F76" s="16" t="s">
        <v>54</v>
      </c>
      <c r="H76" s="17">
        <f>ROUND(E76*G76,2)</f>
        <v>0</v>
      </c>
      <c r="J76" s="17">
        <f t="shared" si="0"/>
        <v>0</v>
      </c>
      <c r="L76" s="18">
        <f t="shared" si="1"/>
        <v>0</v>
      </c>
      <c r="N76" s="15">
        <f t="shared" si="2"/>
        <v>0</v>
      </c>
      <c r="P76" s="16" t="s">
        <v>80</v>
      </c>
      <c r="V76" s="19" t="s">
        <v>118</v>
      </c>
      <c r="X76" s="13" t="s">
        <v>226</v>
      </c>
      <c r="Y76" s="13" t="s">
        <v>224</v>
      </c>
      <c r="Z76" s="16" t="s">
        <v>204</v>
      </c>
      <c r="AJ76" s="4" t="s">
        <v>121</v>
      </c>
      <c r="AK76" s="4" t="s">
        <v>84</v>
      </c>
    </row>
    <row r="77" spans="1:37">
      <c r="D77" s="53" t="s">
        <v>227</v>
      </c>
      <c r="E77" s="54">
        <f>J77</f>
        <v>0</v>
      </c>
      <c r="H77" s="54">
        <f>SUM(H69:H76)</f>
        <v>0</v>
      </c>
      <c r="I77" s="54">
        <f>SUM(I69:I76)</f>
        <v>0</v>
      </c>
      <c r="J77" s="54">
        <f>SUM(J69:J76)</f>
        <v>0</v>
      </c>
      <c r="L77" s="55">
        <f>SUM(L69:L76)</f>
        <v>0.1736</v>
      </c>
      <c r="N77" s="56">
        <f>SUM(N69:N76)</f>
        <v>0</v>
      </c>
      <c r="W77" s="20">
        <f>SUM(W69:W76)</f>
        <v>0</v>
      </c>
    </row>
    <row r="79" spans="1:37">
      <c r="B79" s="13" t="s">
        <v>228</v>
      </c>
    </row>
    <row r="80" spans="1:37" ht="38.25">
      <c r="A80" s="11">
        <v>37</v>
      </c>
      <c r="B80" s="12" t="s">
        <v>229</v>
      </c>
      <c r="C80" s="13" t="s">
        <v>230</v>
      </c>
      <c r="D80" s="14" t="s">
        <v>231</v>
      </c>
      <c r="E80" s="15">
        <v>219.79</v>
      </c>
      <c r="F80" s="16" t="s">
        <v>99</v>
      </c>
      <c r="H80" s="17">
        <f>ROUND(E80*G80,2)</f>
        <v>0</v>
      </c>
      <c r="J80" s="17">
        <f t="shared" ref="J80:J85" si="3">ROUND(E80*G80,2)</f>
        <v>0</v>
      </c>
      <c r="K80" s="18">
        <v>1.1000000000000001E-3</v>
      </c>
      <c r="L80" s="18">
        <f t="shared" ref="L80:L85" si="4">E80*K80</f>
        <v>0.24176900000000001</v>
      </c>
      <c r="N80" s="15">
        <f t="shared" ref="N80:N85" si="5">E80*M80</f>
        <v>0</v>
      </c>
      <c r="P80" s="16" t="s">
        <v>80</v>
      </c>
      <c r="V80" s="19" t="s">
        <v>118</v>
      </c>
      <c r="X80" s="13" t="s">
        <v>232</v>
      </c>
      <c r="Y80" s="13" t="s">
        <v>230</v>
      </c>
      <c r="Z80" s="16" t="s">
        <v>88</v>
      </c>
      <c r="AJ80" s="4" t="s">
        <v>121</v>
      </c>
      <c r="AK80" s="4" t="s">
        <v>84</v>
      </c>
    </row>
    <row r="81" spans="1:37" ht="25.5">
      <c r="A81" s="11">
        <v>38</v>
      </c>
      <c r="B81" s="12" t="s">
        <v>85</v>
      </c>
      <c r="C81" s="13" t="s">
        <v>233</v>
      </c>
      <c r="D81" s="14" t="s">
        <v>234</v>
      </c>
      <c r="E81" s="15">
        <v>230.78</v>
      </c>
      <c r="F81" s="16" t="s">
        <v>99</v>
      </c>
      <c r="I81" s="17">
        <f>ROUND(E81*G81,2)</f>
        <v>0</v>
      </c>
      <c r="J81" s="17">
        <f t="shared" si="3"/>
        <v>0</v>
      </c>
      <c r="K81" s="18">
        <v>1.0800000000000001E-2</v>
      </c>
      <c r="L81" s="18">
        <f t="shared" si="4"/>
        <v>2.4924240000000002</v>
      </c>
      <c r="N81" s="15">
        <f t="shared" si="5"/>
        <v>0</v>
      </c>
      <c r="P81" s="16" t="s">
        <v>80</v>
      </c>
      <c r="V81" s="19" t="s">
        <v>63</v>
      </c>
      <c r="X81" s="13" t="s">
        <v>233</v>
      </c>
      <c r="Y81" s="13" t="s">
        <v>233</v>
      </c>
      <c r="Z81" s="16" t="s">
        <v>235</v>
      </c>
      <c r="AA81" s="13" t="s">
        <v>80</v>
      </c>
      <c r="AJ81" s="4" t="s">
        <v>188</v>
      </c>
      <c r="AK81" s="4" t="s">
        <v>84</v>
      </c>
    </row>
    <row r="82" spans="1:37">
      <c r="A82" s="11">
        <v>39</v>
      </c>
      <c r="B82" s="12" t="s">
        <v>229</v>
      </c>
      <c r="C82" s="13" t="s">
        <v>236</v>
      </c>
      <c r="D82" s="14" t="s">
        <v>237</v>
      </c>
      <c r="E82" s="15">
        <v>219.79</v>
      </c>
      <c r="F82" s="16" t="s">
        <v>99</v>
      </c>
      <c r="H82" s="17">
        <f>ROUND(E82*G82,2)</f>
        <v>0</v>
      </c>
      <c r="J82" s="17">
        <f t="shared" si="3"/>
        <v>0</v>
      </c>
      <c r="K82" s="18">
        <v>4.6000000000000001E-4</v>
      </c>
      <c r="L82" s="18">
        <f t="shared" si="4"/>
        <v>0.1011034</v>
      </c>
      <c r="N82" s="15">
        <f t="shared" si="5"/>
        <v>0</v>
      </c>
      <c r="P82" s="16" t="s">
        <v>80</v>
      </c>
      <c r="V82" s="19" t="s">
        <v>118</v>
      </c>
      <c r="X82" s="13" t="s">
        <v>238</v>
      </c>
      <c r="Y82" s="13" t="s">
        <v>236</v>
      </c>
      <c r="Z82" s="16" t="s">
        <v>239</v>
      </c>
      <c r="AJ82" s="4" t="s">
        <v>121</v>
      </c>
      <c r="AK82" s="4" t="s">
        <v>84</v>
      </c>
    </row>
    <row r="83" spans="1:37">
      <c r="A83" s="11">
        <v>40</v>
      </c>
      <c r="B83" s="12" t="s">
        <v>229</v>
      </c>
      <c r="C83" s="13" t="s">
        <v>240</v>
      </c>
      <c r="D83" s="14" t="s">
        <v>241</v>
      </c>
      <c r="E83" s="15">
        <v>219.79</v>
      </c>
      <c r="F83" s="16" t="s">
        <v>99</v>
      </c>
      <c r="H83" s="17">
        <f>ROUND(E83*G83,2)</f>
        <v>0</v>
      </c>
      <c r="J83" s="17">
        <f t="shared" si="3"/>
        <v>0</v>
      </c>
      <c r="L83" s="18">
        <f t="shared" si="4"/>
        <v>0</v>
      </c>
      <c r="N83" s="15">
        <f t="shared" si="5"/>
        <v>0</v>
      </c>
      <c r="P83" s="16" t="s">
        <v>80</v>
      </c>
      <c r="V83" s="19" t="s">
        <v>118</v>
      </c>
      <c r="X83" s="13" t="s">
        <v>242</v>
      </c>
      <c r="Y83" s="13" t="s">
        <v>240</v>
      </c>
      <c r="Z83" s="16" t="s">
        <v>239</v>
      </c>
      <c r="AJ83" s="4" t="s">
        <v>121</v>
      </c>
      <c r="AK83" s="4" t="s">
        <v>84</v>
      </c>
    </row>
    <row r="84" spans="1:37">
      <c r="A84" s="11">
        <v>41</v>
      </c>
      <c r="B84" s="12" t="s">
        <v>85</v>
      </c>
      <c r="C84" s="13" t="s">
        <v>243</v>
      </c>
      <c r="D84" s="14" t="s">
        <v>244</v>
      </c>
      <c r="E84" s="15">
        <v>219.7</v>
      </c>
      <c r="F84" s="16" t="s">
        <v>79</v>
      </c>
      <c r="I84" s="17">
        <f>ROUND(E84*G84,2)</f>
        <v>0</v>
      </c>
      <c r="J84" s="17">
        <f t="shared" si="3"/>
        <v>0</v>
      </c>
      <c r="L84" s="18">
        <f t="shared" si="4"/>
        <v>0</v>
      </c>
      <c r="N84" s="15">
        <f t="shared" si="5"/>
        <v>0</v>
      </c>
      <c r="P84" s="16" t="s">
        <v>80</v>
      </c>
      <c r="V84" s="19" t="s">
        <v>63</v>
      </c>
      <c r="X84" s="13" t="s">
        <v>243</v>
      </c>
      <c r="Y84" s="13" t="s">
        <v>243</v>
      </c>
      <c r="Z84" s="16" t="s">
        <v>245</v>
      </c>
      <c r="AA84" s="13" t="s">
        <v>80</v>
      </c>
      <c r="AJ84" s="4" t="s">
        <v>188</v>
      </c>
      <c r="AK84" s="4" t="s">
        <v>84</v>
      </c>
    </row>
    <row r="85" spans="1:37" ht="25.5">
      <c r="A85" s="11">
        <v>42</v>
      </c>
      <c r="B85" s="12" t="s">
        <v>229</v>
      </c>
      <c r="C85" s="13" t="s">
        <v>246</v>
      </c>
      <c r="D85" s="14" t="s">
        <v>247</v>
      </c>
      <c r="F85" s="16" t="s">
        <v>54</v>
      </c>
      <c r="H85" s="17">
        <f>ROUND(E85*G85,2)</f>
        <v>0</v>
      </c>
      <c r="J85" s="17">
        <f t="shared" si="3"/>
        <v>0</v>
      </c>
      <c r="L85" s="18">
        <f t="shared" si="4"/>
        <v>0</v>
      </c>
      <c r="N85" s="15">
        <f t="shared" si="5"/>
        <v>0</v>
      </c>
      <c r="P85" s="16" t="s">
        <v>80</v>
      </c>
      <c r="V85" s="19" t="s">
        <v>118</v>
      </c>
      <c r="X85" s="13" t="s">
        <v>248</v>
      </c>
      <c r="Y85" s="13" t="s">
        <v>246</v>
      </c>
      <c r="Z85" s="16" t="s">
        <v>239</v>
      </c>
      <c r="AJ85" s="4" t="s">
        <v>121</v>
      </c>
      <c r="AK85" s="4" t="s">
        <v>84</v>
      </c>
    </row>
    <row r="86" spans="1:37">
      <c r="D86" s="53" t="s">
        <v>249</v>
      </c>
      <c r="E86" s="54">
        <f>J86</f>
        <v>0</v>
      </c>
      <c r="H86" s="54">
        <f>SUM(H79:H85)</f>
        <v>0</v>
      </c>
      <c r="I86" s="54">
        <f>SUM(I79:I85)</f>
        <v>0</v>
      </c>
      <c r="J86" s="54">
        <f>SUM(J79:J85)</f>
        <v>0</v>
      </c>
      <c r="L86" s="55">
        <f>SUM(L79:L85)</f>
        <v>2.8352964000000003</v>
      </c>
      <c r="N86" s="56">
        <f>SUM(N79:N85)</f>
        <v>0</v>
      </c>
      <c r="W86" s="20">
        <f>SUM(W79:W85)</f>
        <v>0</v>
      </c>
    </row>
    <row r="88" spans="1:37">
      <c r="B88" s="13" t="s">
        <v>250</v>
      </c>
    </row>
    <row r="89" spans="1:37" ht="25.5">
      <c r="A89" s="11">
        <v>43</v>
      </c>
      <c r="B89" s="12" t="s">
        <v>251</v>
      </c>
      <c r="C89" s="13" t="s">
        <v>252</v>
      </c>
      <c r="D89" s="14" t="s">
        <v>253</v>
      </c>
      <c r="E89" s="15">
        <v>3</v>
      </c>
      <c r="F89" s="16" t="s">
        <v>254</v>
      </c>
      <c r="H89" s="17">
        <f>ROUND(E89*G89,2)</f>
        <v>0</v>
      </c>
      <c r="J89" s="17">
        <f>ROUND(E89*G89,2)</f>
        <v>0</v>
      </c>
      <c r="K89" s="18">
        <v>2.3400000000000001E-3</v>
      </c>
      <c r="L89" s="18">
        <f>E89*K89</f>
        <v>7.0200000000000002E-3</v>
      </c>
      <c r="N89" s="15">
        <f>E89*M89</f>
        <v>0</v>
      </c>
      <c r="P89" s="16" t="s">
        <v>80</v>
      </c>
      <c r="V89" s="19" t="s">
        <v>118</v>
      </c>
      <c r="X89" s="13" t="s">
        <v>255</v>
      </c>
      <c r="Y89" s="13" t="s">
        <v>252</v>
      </c>
      <c r="Z89" s="16" t="s">
        <v>256</v>
      </c>
      <c r="AJ89" s="4" t="s">
        <v>121</v>
      </c>
      <c r="AK89" s="4" t="s">
        <v>84</v>
      </c>
    </row>
    <row r="90" spans="1:37">
      <c r="A90" s="11">
        <v>44</v>
      </c>
      <c r="B90" s="12" t="s">
        <v>85</v>
      </c>
      <c r="C90" s="13" t="s">
        <v>257</v>
      </c>
      <c r="D90" s="14" t="s">
        <v>258</v>
      </c>
      <c r="E90" s="15">
        <v>3.15</v>
      </c>
      <c r="F90" s="16" t="s">
        <v>259</v>
      </c>
      <c r="I90" s="17">
        <f>ROUND(E90*G90,2)</f>
        <v>0</v>
      </c>
      <c r="J90" s="17">
        <f>ROUND(E90*G90,2)</f>
        <v>0</v>
      </c>
      <c r="K90" s="18">
        <v>1.6E-2</v>
      </c>
      <c r="L90" s="18">
        <f>E90*K90</f>
        <v>5.04E-2</v>
      </c>
      <c r="N90" s="15">
        <f>E90*M90</f>
        <v>0</v>
      </c>
      <c r="P90" s="16" t="s">
        <v>80</v>
      </c>
      <c r="V90" s="19" t="s">
        <v>63</v>
      </c>
      <c r="X90" s="13" t="s">
        <v>257</v>
      </c>
      <c r="Y90" s="13" t="s">
        <v>257</v>
      </c>
      <c r="Z90" s="16" t="s">
        <v>260</v>
      </c>
      <c r="AA90" s="13" t="s">
        <v>80</v>
      </c>
      <c r="AJ90" s="4" t="s">
        <v>188</v>
      </c>
      <c r="AK90" s="4" t="s">
        <v>84</v>
      </c>
    </row>
    <row r="91" spans="1:37">
      <c r="A91" s="11">
        <v>45</v>
      </c>
      <c r="B91" s="12" t="s">
        <v>251</v>
      </c>
      <c r="C91" s="13" t="s">
        <v>261</v>
      </c>
      <c r="D91" s="14" t="s">
        <v>262</v>
      </c>
      <c r="E91" s="15">
        <v>3</v>
      </c>
      <c r="F91" s="16" t="s">
        <v>254</v>
      </c>
      <c r="H91" s="17">
        <f>ROUND(E91*G91,2)</f>
        <v>0</v>
      </c>
      <c r="J91" s="17">
        <f>ROUND(E91*G91,2)</f>
        <v>0</v>
      </c>
      <c r="K91" s="18">
        <v>2.7E-4</v>
      </c>
      <c r="L91" s="18">
        <f>E91*K91</f>
        <v>8.0999999999999996E-4</v>
      </c>
      <c r="N91" s="15">
        <f>E91*M91</f>
        <v>0</v>
      </c>
      <c r="P91" s="16" t="s">
        <v>80</v>
      </c>
      <c r="V91" s="19" t="s">
        <v>118</v>
      </c>
      <c r="X91" s="13" t="s">
        <v>263</v>
      </c>
      <c r="Y91" s="13" t="s">
        <v>261</v>
      </c>
      <c r="Z91" s="16" t="s">
        <v>256</v>
      </c>
      <c r="AJ91" s="4" t="s">
        <v>121</v>
      </c>
      <c r="AK91" s="4" t="s">
        <v>84</v>
      </c>
    </row>
    <row r="92" spans="1:37" ht="25.5">
      <c r="A92" s="11">
        <v>46</v>
      </c>
      <c r="B92" s="12" t="s">
        <v>251</v>
      </c>
      <c r="C92" s="13" t="s">
        <v>264</v>
      </c>
      <c r="D92" s="14" t="s">
        <v>265</v>
      </c>
      <c r="F92" s="16" t="s">
        <v>54</v>
      </c>
      <c r="H92" s="17">
        <f>ROUND(E92*G92,2)</f>
        <v>0</v>
      </c>
      <c r="J92" s="17">
        <f>ROUND(E92*G92,2)</f>
        <v>0</v>
      </c>
      <c r="L92" s="18">
        <f>E92*K92</f>
        <v>0</v>
      </c>
      <c r="N92" s="15">
        <f>E92*M92</f>
        <v>0</v>
      </c>
      <c r="P92" s="16" t="s">
        <v>80</v>
      </c>
      <c r="V92" s="19" t="s">
        <v>118</v>
      </c>
      <c r="X92" s="13" t="s">
        <v>266</v>
      </c>
      <c r="Y92" s="13" t="s">
        <v>264</v>
      </c>
      <c r="Z92" s="16" t="s">
        <v>256</v>
      </c>
      <c r="AJ92" s="4" t="s">
        <v>121</v>
      </c>
      <c r="AK92" s="4" t="s">
        <v>84</v>
      </c>
    </row>
    <row r="93" spans="1:37">
      <c r="D93" s="53" t="s">
        <v>267</v>
      </c>
      <c r="E93" s="54">
        <f>J93</f>
        <v>0</v>
      </c>
      <c r="H93" s="54">
        <f>SUM(H88:H92)</f>
        <v>0</v>
      </c>
      <c r="I93" s="54">
        <f>SUM(I88:I92)</f>
        <v>0</v>
      </c>
      <c r="J93" s="54">
        <f>SUM(J88:J92)</f>
        <v>0</v>
      </c>
      <c r="L93" s="55">
        <f>SUM(L88:L92)</f>
        <v>5.8229999999999997E-2</v>
      </c>
      <c r="N93" s="56">
        <f>SUM(N88:N92)</f>
        <v>0</v>
      </c>
      <c r="W93" s="20">
        <f>SUM(W88:W92)</f>
        <v>0</v>
      </c>
    </row>
    <row r="95" spans="1:37">
      <c r="B95" s="13" t="s">
        <v>268</v>
      </c>
    </row>
    <row r="96" spans="1:37">
      <c r="A96" s="11">
        <v>47</v>
      </c>
      <c r="B96" s="12" t="s">
        <v>269</v>
      </c>
      <c r="C96" s="13" t="s">
        <v>270</v>
      </c>
      <c r="D96" s="14" t="s">
        <v>271</v>
      </c>
      <c r="E96" s="15">
        <v>628.61800000000005</v>
      </c>
      <c r="F96" s="16" t="s">
        <v>99</v>
      </c>
      <c r="H96" s="17">
        <f>ROUND(E96*G96,2)</f>
        <v>0</v>
      </c>
      <c r="J96" s="17">
        <f>ROUND(E96*G96,2)</f>
        <v>0</v>
      </c>
      <c r="K96" s="18">
        <v>1.8000000000000001E-4</v>
      </c>
      <c r="L96" s="18">
        <f>E96*K96</f>
        <v>0.11315124000000001</v>
      </c>
      <c r="N96" s="15">
        <f>E96*M96</f>
        <v>0</v>
      </c>
      <c r="P96" s="16" t="s">
        <v>80</v>
      </c>
      <c r="V96" s="19" t="s">
        <v>118</v>
      </c>
      <c r="X96" s="13" t="s">
        <v>272</v>
      </c>
      <c r="Y96" s="13" t="s">
        <v>270</v>
      </c>
      <c r="Z96" s="16" t="s">
        <v>273</v>
      </c>
      <c r="AJ96" s="4" t="s">
        <v>121</v>
      </c>
      <c r="AK96" s="4" t="s">
        <v>84</v>
      </c>
    </row>
    <row r="97" spans="1:37" ht="25.5">
      <c r="A97" s="11">
        <v>48</v>
      </c>
      <c r="B97" s="12" t="s">
        <v>269</v>
      </c>
      <c r="C97" s="13" t="s">
        <v>274</v>
      </c>
      <c r="D97" s="14" t="s">
        <v>275</v>
      </c>
      <c r="E97" s="15">
        <v>628.61800000000005</v>
      </c>
      <c r="F97" s="16" t="s">
        <v>99</v>
      </c>
      <c r="H97" s="17">
        <f>ROUND(E97*G97,2)</f>
        <v>0</v>
      </c>
      <c r="J97" s="17">
        <f>ROUND(E97*G97,2)</f>
        <v>0</v>
      </c>
      <c r="K97" s="18">
        <v>1.8000000000000001E-4</v>
      </c>
      <c r="L97" s="18">
        <f>E97*K97</f>
        <v>0.11315124000000001</v>
      </c>
      <c r="N97" s="15">
        <f>E97*M97</f>
        <v>0</v>
      </c>
      <c r="P97" s="16" t="s">
        <v>80</v>
      </c>
      <c r="V97" s="19" t="s">
        <v>118</v>
      </c>
      <c r="X97" s="13" t="s">
        <v>276</v>
      </c>
      <c r="Y97" s="13" t="s">
        <v>274</v>
      </c>
      <c r="Z97" s="16" t="s">
        <v>273</v>
      </c>
      <c r="AJ97" s="4" t="s">
        <v>121</v>
      </c>
      <c r="AK97" s="4" t="s">
        <v>84</v>
      </c>
    </row>
    <row r="98" spans="1:37">
      <c r="D98" s="53" t="s">
        <v>277</v>
      </c>
      <c r="E98" s="54">
        <f>J98</f>
        <v>0</v>
      </c>
      <c r="H98" s="54">
        <f>SUM(H95:H97)</f>
        <v>0</v>
      </c>
      <c r="I98" s="54">
        <f>SUM(I95:I97)</f>
        <v>0</v>
      </c>
      <c r="J98" s="54">
        <f>SUM(J95:J97)</f>
        <v>0</v>
      </c>
      <c r="L98" s="55">
        <f>SUM(L95:L97)</f>
        <v>0.22630248000000003</v>
      </c>
      <c r="N98" s="56">
        <f>SUM(N95:N97)</f>
        <v>0</v>
      </c>
      <c r="W98" s="20">
        <f>SUM(W95:W97)</f>
        <v>0</v>
      </c>
    </row>
    <row r="100" spans="1:37">
      <c r="D100" s="53" t="s">
        <v>278</v>
      </c>
      <c r="E100" s="56">
        <f>J100</f>
        <v>0</v>
      </c>
      <c r="H100" s="54">
        <f>+H33+H41+H47+H53+H61+H67+H77+H86+H93+H98</f>
        <v>0</v>
      </c>
      <c r="I100" s="54">
        <f>+I33+I41+I47+I53+I61+I67+I77+I86+I93+I98</f>
        <v>0</v>
      </c>
      <c r="J100" s="54">
        <f>+J33+J41+J47+J53+J61+J67+J77+J86+J93+J98</f>
        <v>0</v>
      </c>
      <c r="L100" s="55">
        <f>+L33+L41+L47+L53+L61+L67+L77+L86+L93+L98</f>
        <v>4.0390340199999999</v>
      </c>
      <c r="N100" s="56">
        <f>+N33+N41+N47+N53+N61+N67+N77+N86+N93+N98</f>
        <v>0</v>
      </c>
      <c r="W100" s="20">
        <f>+W33+W41+W47+W53+W61+W67+W77+W86+W93+W98</f>
        <v>0</v>
      </c>
    </row>
    <row r="102" spans="1:37">
      <c r="B102" s="51" t="s">
        <v>279</v>
      </c>
    </row>
    <row r="103" spans="1:37">
      <c r="B103" s="13" t="s">
        <v>280</v>
      </c>
    </row>
    <row r="104" spans="1:37" ht="25.5">
      <c r="A104" s="11">
        <v>49</v>
      </c>
      <c r="B104" s="12" t="s">
        <v>281</v>
      </c>
      <c r="C104" s="13" t="s">
        <v>282</v>
      </c>
      <c r="D104" s="14" t="s">
        <v>283</v>
      </c>
      <c r="E104" s="15">
        <v>374.1</v>
      </c>
      <c r="F104" s="16" t="s">
        <v>79</v>
      </c>
      <c r="H104" s="17">
        <f>ROUND(E104*G104,2)</f>
        <v>0</v>
      </c>
      <c r="J104" s="17">
        <f t="shared" ref="J104:J128" si="6">ROUND(E104*G104,2)</f>
        <v>0</v>
      </c>
      <c r="L104" s="18">
        <f t="shared" ref="L104:L128" si="7">E104*K104</f>
        <v>0</v>
      </c>
      <c r="N104" s="15">
        <f t="shared" ref="N104:N128" si="8">E104*M104</f>
        <v>0</v>
      </c>
      <c r="P104" s="16" t="s">
        <v>80</v>
      </c>
      <c r="V104" s="19" t="s">
        <v>284</v>
      </c>
      <c r="X104" s="13" t="s">
        <v>285</v>
      </c>
      <c r="Y104" s="13" t="s">
        <v>282</v>
      </c>
      <c r="Z104" s="16" t="s">
        <v>286</v>
      </c>
      <c r="AJ104" s="4" t="s">
        <v>287</v>
      </c>
      <c r="AK104" s="4" t="s">
        <v>84</v>
      </c>
    </row>
    <row r="105" spans="1:37" ht="25.5">
      <c r="A105" s="11">
        <v>50</v>
      </c>
      <c r="B105" s="12" t="s">
        <v>85</v>
      </c>
      <c r="C105" s="13" t="s">
        <v>288</v>
      </c>
      <c r="D105" s="14" t="s">
        <v>289</v>
      </c>
      <c r="E105" s="15">
        <v>44.75</v>
      </c>
      <c r="F105" s="16" t="s">
        <v>79</v>
      </c>
      <c r="I105" s="17">
        <f>ROUND(E105*G105,2)</f>
        <v>0</v>
      </c>
      <c r="J105" s="17">
        <f t="shared" si="6"/>
        <v>0</v>
      </c>
      <c r="L105" s="18">
        <f t="shared" si="7"/>
        <v>0</v>
      </c>
      <c r="N105" s="15">
        <f t="shared" si="8"/>
        <v>0</v>
      </c>
      <c r="P105" s="16" t="s">
        <v>80</v>
      </c>
      <c r="V105" s="19" t="s">
        <v>63</v>
      </c>
      <c r="X105" s="13" t="s">
        <v>288</v>
      </c>
      <c r="Y105" s="13" t="s">
        <v>288</v>
      </c>
      <c r="Z105" s="16" t="s">
        <v>290</v>
      </c>
      <c r="AA105" s="13" t="s">
        <v>291</v>
      </c>
      <c r="AJ105" s="4" t="s">
        <v>292</v>
      </c>
      <c r="AK105" s="4" t="s">
        <v>84</v>
      </c>
    </row>
    <row r="106" spans="1:37" ht="25.5">
      <c r="A106" s="11">
        <v>51</v>
      </c>
      <c r="B106" s="12" t="s">
        <v>85</v>
      </c>
      <c r="C106" s="13" t="s">
        <v>293</v>
      </c>
      <c r="D106" s="14" t="s">
        <v>294</v>
      </c>
      <c r="E106" s="15">
        <v>331.5</v>
      </c>
      <c r="F106" s="16" t="s">
        <v>79</v>
      </c>
      <c r="I106" s="17">
        <f>ROUND(E106*G106,2)</f>
        <v>0</v>
      </c>
      <c r="J106" s="17">
        <f t="shared" si="6"/>
        <v>0</v>
      </c>
      <c r="L106" s="18">
        <f t="shared" si="7"/>
        <v>0</v>
      </c>
      <c r="N106" s="15">
        <f t="shared" si="8"/>
        <v>0</v>
      </c>
      <c r="P106" s="16" t="s">
        <v>80</v>
      </c>
      <c r="V106" s="19" t="s">
        <v>63</v>
      </c>
      <c r="X106" s="13" t="s">
        <v>293</v>
      </c>
      <c r="Y106" s="13" t="s">
        <v>293</v>
      </c>
      <c r="Z106" s="16" t="s">
        <v>290</v>
      </c>
      <c r="AA106" s="13" t="s">
        <v>295</v>
      </c>
      <c r="AJ106" s="4" t="s">
        <v>292</v>
      </c>
      <c r="AK106" s="4" t="s">
        <v>84</v>
      </c>
    </row>
    <row r="107" spans="1:37" ht="25.5">
      <c r="A107" s="11">
        <v>52</v>
      </c>
      <c r="B107" s="12" t="s">
        <v>281</v>
      </c>
      <c r="C107" s="13" t="s">
        <v>296</v>
      </c>
      <c r="D107" s="14" t="s">
        <v>297</v>
      </c>
      <c r="E107" s="15">
        <v>44</v>
      </c>
      <c r="F107" s="16" t="s">
        <v>92</v>
      </c>
      <c r="H107" s="17">
        <f>ROUND(E107*G107,2)</f>
        <v>0</v>
      </c>
      <c r="J107" s="17">
        <f t="shared" si="6"/>
        <v>0</v>
      </c>
      <c r="L107" s="18">
        <f t="shared" si="7"/>
        <v>0</v>
      </c>
      <c r="N107" s="15">
        <f t="shared" si="8"/>
        <v>0</v>
      </c>
      <c r="P107" s="16" t="s">
        <v>80</v>
      </c>
      <c r="V107" s="19" t="s">
        <v>284</v>
      </c>
      <c r="X107" s="13" t="s">
        <v>298</v>
      </c>
      <c r="Y107" s="13" t="s">
        <v>296</v>
      </c>
      <c r="Z107" s="16" t="s">
        <v>286</v>
      </c>
      <c r="AJ107" s="4" t="s">
        <v>287</v>
      </c>
      <c r="AK107" s="4" t="s">
        <v>84</v>
      </c>
    </row>
    <row r="108" spans="1:37" ht="25.5">
      <c r="A108" s="11">
        <v>53</v>
      </c>
      <c r="B108" s="12" t="s">
        <v>85</v>
      </c>
      <c r="C108" s="13" t="s">
        <v>299</v>
      </c>
      <c r="D108" s="14" t="s">
        <v>300</v>
      </c>
      <c r="E108" s="15">
        <v>44</v>
      </c>
      <c r="F108" s="16" t="s">
        <v>92</v>
      </c>
      <c r="I108" s="17">
        <f>ROUND(E108*G108,2)</f>
        <v>0</v>
      </c>
      <c r="J108" s="17">
        <f t="shared" si="6"/>
        <v>0</v>
      </c>
      <c r="L108" s="18">
        <f t="shared" si="7"/>
        <v>0</v>
      </c>
      <c r="N108" s="15">
        <f t="shared" si="8"/>
        <v>0</v>
      </c>
      <c r="P108" s="16" t="s">
        <v>80</v>
      </c>
      <c r="V108" s="19" t="s">
        <v>63</v>
      </c>
      <c r="X108" s="13" t="s">
        <v>299</v>
      </c>
      <c r="Y108" s="13" t="s">
        <v>299</v>
      </c>
      <c r="Z108" s="16" t="s">
        <v>290</v>
      </c>
      <c r="AA108" s="13" t="s">
        <v>301</v>
      </c>
      <c r="AJ108" s="4" t="s">
        <v>292</v>
      </c>
      <c r="AK108" s="4" t="s">
        <v>84</v>
      </c>
    </row>
    <row r="109" spans="1:37" ht="25.5">
      <c r="A109" s="11">
        <v>54</v>
      </c>
      <c r="B109" s="12" t="s">
        <v>281</v>
      </c>
      <c r="C109" s="13" t="s">
        <v>302</v>
      </c>
      <c r="D109" s="14" t="s">
        <v>303</v>
      </c>
      <c r="E109" s="15">
        <v>5</v>
      </c>
      <c r="F109" s="16" t="s">
        <v>92</v>
      </c>
      <c r="H109" s="17">
        <f>ROUND(E109*G109,2)</f>
        <v>0</v>
      </c>
      <c r="J109" s="17">
        <f t="shared" si="6"/>
        <v>0</v>
      </c>
      <c r="L109" s="18">
        <f t="shared" si="7"/>
        <v>0</v>
      </c>
      <c r="N109" s="15">
        <f t="shared" si="8"/>
        <v>0</v>
      </c>
      <c r="P109" s="16" t="s">
        <v>80</v>
      </c>
      <c r="V109" s="19" t="s">
        <v>284</v>
      </c>
      <c r="X109" s="13" t="s">
        <v>304</v>
      </c>
      <c r="Y109" s="13" t="s">
        <v>302</v>
      </c>
      <c r="Z109" s="16" t="s">
        <v>286</v>
      </c>
      <c r="AJ109" s="4" t="s">
        <v>287</v>
      </c>
      <c r="AK109" s="4" t="s">
        <v>84</v>
      </c>
    </row>
    <row r="110" spans="1:37" ht="25.5">
      <c r="A110" s="11">
        <v>55</v>
      </c>
      <c r="B110" s="12" t="s">
        <v>85</v>
      </c>
      <c r="C110" s="13" t="s">
        <v>305</v>
      </c>
      <c r="D110" s="14" t="s">
        <v>306</v>
      </c>
      <c r="E110" s="15">
        <v>5</v>
      </c>
      <c r="F110" s="16" t="s">
        <v>92</v>
      </c>
      <c r="I110" s="17">
        <f>ROUND(E110*G110,2)</f>
        <v>0</v>
      </c>
      <c r="J110" s="17">
        <f t="shared" si="6"/>
        <v>0</v>
      </c>
      <c r="L110" s="18">
        <f t="shared" si="7"/>
        <v>0</v>
      </c>
      <c r="N110" s="15">
        <f t="shared" si="8"/>
        <v>0</v>
      </c>
      <c r="P110" s="16" t="s">
        <v>80</v>
      </c>
      <c r="V110" s="19" t="s">
        <v>63</v>
      </c>
      <c r="X110" s="13" t="s">
        <v>305</v>
      </c>
      <c r="Y110" s="13" t="s">
        <v>305</v>
      </c>
      <c r="Z110" s="16" t="s">
        <v>290</v>
      </c>
      <c r="AA110" s="13" t="s">
        <v>307</v>
      </c>
      <c r="AJ110" s="4" t="s">
        <v>292</v>
      </c>
      <c r="AK110" s="4" t="s">
        <v>84</v>
      </c>
    </row>
    <row r="111" spans="1:37">
      <c r="A111" s="11">
        <v>56</v>
      </c>
      <c r="B111" s="12" t="s">
        <v>281</v>
      </c>
      <c r="C111" s="13" t="s">
        <v>308</v>
      </c>
      <c r="D111" s="14" t="s">
        <v>309</v>
      </c>
      <c r="E111" s="15">
        <v>5</v>
      </c>
      <c r="F111" s="16" t="s">
        <v>92</v>
      </c>
      <c r="H111" s="17">
        <f>ROUND(E111*G111,2)</f>
        <v>0</v>
      </c>
      <c r="J111" s="17">
        <f t="shared" si="6"/>
        <v>0</v>
      </c>
      <c r="L111" s="18">
        <f t="shared" si="7"/>
        <v>0</v>
      </c>
      <c r="N111" s="15">
        <f t="shared" si="8"/>
        <v>0</v>
      </c>
      <c r="P111" s="16" t="s">
        <v>80</v>
      </c>
      <c r="V111" s="19" t="s">
        <v>284</v>
      </c>
      <c r="X111" s="13" t="s">
        <v>310</v>
      </c>
      <c r="Y111" s="13" t="s">
        <v>308</v>
      </c>
      <c r="Z111" s="16" t="s">
        <v>286</v>
      </c>
      <c r="AJ111" s="4" t="s">
        <v>287</v>
      </c>
      <c r="AK111" s="4" t="s">
        <v>84</v>
      </c>
    </row>
    <row r="112" spans="1:37" ht="38.25">
      <c r="A112" s="11">
        <v>57</v>
      </c>
      <c r="B112" s="12" t="s">
        <v>85</v>
      </c>
      <c r="C112" s="13" t="s">
        <v>311</v>
      </c>
      <c r="D112" s="14" t="s">
        <v>312</v>
      </c>
      <c r="E112" s="15">
        <v>5</v>
      </c>
      <c r="F112" s="16" t="s">
        <v>92</v>
      </c>
      <c r="I112" s="17">
        <f>ROUND(E112*G112,2)</f>
        <v>0</v>
      </c>
      <c r="J112" s="17">
        <f t="shared" si="6"/>
        <v>0</v>
      </c>
      <c r="L112" s="18">
        <f t="shared" si="7"/>
        <v>0</v>
      </c>
      <c r="N112" s="15">
        <f t="shared" si="8"/>
        <v>0</v>
      </c>
      <c r="P112" s="16" t="s">
        <v>80</v>
      </c>
      <c r="V112" s="19" t="s">
        <v>63</v>
      </c>
      <c r="X112" s="13" t="s">
        <v>311</v>
      </c>
      <c r="Y112" s="13" t="s">
        <v>311</v>
      </c>
      <c r="Z112" s="16" t="s">
        <v>313</v>
      </c>
      <c r="AA112" s="13" t="s">
        <v>314</v>
      </c>
      <c r="AJ112" s="4" t="s">
        <v>292</v>
      </c>
      <c r="AK112" s="4" t="s">
        <v>84</v>
      </c>
    </row>
    <row r="113" spans="1:37">
      <c r="A113" s="11">
        <v>58</v>
      </c>
      <c r="B113" s="12" t="s">
        <v>281</v>
      </c>
      <c r="C113" s="13" t="s">
        <v>315</v>
      </c>
      <c r="D113" s="14" t="s">
        <v>316</v>
      </c>
      <c r="E113" s="15">
        <v>5</v>
      </c>
      <c r="F113" s="16" t="s">
        <v>92</v>
      </c>
      <c r="H113" s="17">
        <f>ROUND(E113*G113,2)</f>
        <v>0</v>
      </c>
      <c r="J113" s="17">
        <f t="shared" si="6"/>
        <v>0</v>
      </c>
      <c r="L113" s="18">
        <f t="shared" si="7"/>
        <v>0</v>
      </c>
      <c r="N113" s="15">
        <f t="shared" si="8"/>
        <v>0</v>
      </c>
      <c r="P113" s="16" t="s">
        <v>80</v>
      </c>
      <c r="V113" s="19" t="s">
        <v>284</v>
      </c>
      <c r="X113" s="13" t="s">
        <v>317</v>
      </c>
      <c r="Y113" s="13" t="s">
        <v>315</v>
      </c>
      <c r="Z113" s="16" t="s">
        <v>286</v>
      </c>
      <c r="AJ113" s="4" t="s">
        <v>287</v>
      </c>
      <c r="AK113" s="4" t="s">
        <v>84</v>
      </c>
    </row>
    <row r="114" spans="1:37" ht="38.25">
      <c r="A114" s="11">
        <v>59</v>
      </c>
      <c r="B114" s="12" t="s">
        <v>85</v>
      </c>
      <c r="C114" s="13" t="s">
        <v>318</v>
      </c>
      <c r="D114" s="14" t="s">
        <v>319</v>
      </c>
      <c r="E114" s="15">
        <v>5</v>
      </c>
      <c r="F114" s="16" t="s">
        <v>92</v>
      </c>
      <c r="I114" s="17">
        <f>ROUND(E114*G114,2)</f>
        <v>0</v>
      </c>
      <c r="J114" s="17">
        <f t="shared" si="6"/>
        <v>0</v>
      </c>
      <c r="L114" s="18">
        <f t="shared" si="7"/>
        <v>0</v>
      </c>
      <c r="N114" s="15">
        <f t="shared" si="8"/>
        <v>0</v>
      </c>
      <c r="P114" s="16" t="s">
        <v>80</v>
      </c>
      <c r="V114" s="19" t="s">
        <v>63</v>
      </c>
      <c r="X114" s="13" t="s">
        <v>318</v>
      </c>
      <c r="Y114" s="13" t="s">
        <v>318</v>
      </c>
      <c r="Z114" s="16" t="s">
        <v>313</v>
      </c>
      <c r="AA114" s="13" t="s">
        <v>320</v>
      </c>
      <c r="AJ114" s="4" t="s">
        <v>292</v>
      </c>
      <c r="AK114" s="4" t="s">
        <v>84</v>
      </c>
    </row>
    <row r="115" spans="1:37" ht="25.5">
      <c r="A115" s="11">
        <v>60</v>
      </c>
      <c r="B115" s="12" t="s">
        <v>281</v>
      </c>
      <c r="C115" s="13" t="s">
        <v>321</v>
      </c>
      <c r="D115" s="14" t="s">
        <v>322</v>
      </c>
      <c r="E115" s="15">
        <v>31</v>
      </c>
      <c r="F115" s="16" t="s">
        <v>92</v>
      </c>
      <c r="H115" s="17">
        <f>ROUND(E115*G115,2)</f>
        <v>0</v>
      </c>
      <c r="J115" s="17">
        <f t="shared" si="6"/>
        <v>0</v>
      </c>
      <c r="L115" s="18">
        <f t="shared" si="7"/>
        <v>0</v>
      </c>
      <c r="N115" s="15">
        <f t="shared" si="8"/>
        <v>0</v>
      </c>
      <c r="P115" s="16" t="s">
        <v>80</v>
      </c>
      <c r="V115" s="19" t="s">
        <v>284</v>
      </c>
      <c r="X115" s="13" t="s">
        <v>323</v>
      </c>
      <c r="Y115" s="13" t="s">
        <v>321</v>
      </c>
      <c r="Z115" s="16" t="s">
        <v>286</v>
      </c>
      <c r="AJ115" s="4" t="s">
        <v>287</v>
      </c>
      <c r="AK115" s="4" t="s">
        <v>84</v>
      </c>
    </row>
    <row r="116" spans="1:37" ht="25.5">
      <c r="A116" s="11">
        <v>61</v>
      </c>
      <c r="B116" s="12" t="s">
        <v>85</v>
      </c>
      <c r="C116" s="13" t="s">
        <v>324</v>
      </c>
      <c r="D116" s="14" t="s">
        <v>325</v>
      </c>
      <c r="E116" s="15">
        <v>31</v>
      </c>
      <c r="F116" s="16" t="s">
        <v>92</v>
      </c>
      <c r="I116" s="17">
        <f>ROUND(E116*G116,2)</f>
        <v>0</v>
      </c>
      <c r="J116" s="17">
        <f t="shared" si="6"/>
        <v>0</v>
      </c>
      <c r="L116" s="18">
        <f t="shared" si="7"/>
        <v>0</v>
      </c>
      <c r="N116" s="15">
        <f t="shared" si="8"/>
        <v>0</v>
      </c>
      <c r="P116" s="16" t="s">
        <v>80</v>
      </c>
      <c r="V116" s="19" t="s">
        <v>63</v>
      </c>
      <c r="X116" s="13" t="s">
        <v>324</v>
      </c>
      <c r="Y116" s="13" t="s">
        <v>324</v>
      </c>
      <c r="Z116" s="16" t="s">
        <v>290</v>
      </c>
      <c r="AA116" s="13" t="s">
        <v>326</v>
      </c>
      <c r="AJ116" s="4" t="s">
        <v>292</v>
      </c>
      <c r="AK116" s="4" t="s">
        <v>84</v>
      </c>
    </row>
    <row r="117" spans="1:37" ht="25.5">
      <c r="A117" s="11">
        <v>62</v>
      </c>
      <c r="B117" s="12" t="s">
        <v>281</v>
      </c>
      <c r="C117" s="13" t="s">
        <v>327</v>
      </c>
      <c r="D117" s="14" t="s">
        <v>328</v>
      </c>
      <c r="E117" s="15">
        <v>5</v>
      </c>
      <c r="F117" s="16" t="s">
        <v>92</v>
      </c>
      <c r="H117" s="17">
        <f>ROUND(E117*G117,2)</f>
        <v>0</v>
      </c>
      <c r="J117" s="17">
        <f t="shared" si="6"/>
        <v>0</v>
      </c>
      <c r="L117" s="18">
        <f t="shared" si="7"/>
        <v>0</v>
      </c>
      <c r="N117" s="15">
        <f t="shared" si="8"/>
        <v>0</v>
      </c>
      <c r="P117" s="16" t="s">
        <v>80</v>
      </c>
      <c r="V117" s="19" t="s">
        <v>284</v>
      </c>
      <c r="X117" s="13" t="s">
        <v>329</v>
      </c>
      <c r="Y117" s="13" t="s">
        <v>327</v>
      </c>
      <c r="Z117" s="16" t="s">
        <v>286</v>
      </c>
      <c r="AJ117" s="4" t="s">
        <v>287</v>
      </c>
      <c r="AK117" s="4" t="s">
        <v>84</v>
      </c>
    </row>
    <row r="118" spans="1:37">
      <c r="A118" s="11">
        <v>63</v>
      </c>
      <c r="B118" s="12" t="s">
        <v>85</v>
      </c>
      <c r="C118" s="13" t="s">
        <v>330</v>
      </c>
      <c r="D118" s="14" t="s">
        <v>331</v>
      </c>
      <c r="E118" s="15">
        <v>5</v>
      </c>
      <c r="F118" s="16" t="s">
        <v>92</v>
      </c>
      <c r="I118" s="17">
        <f>ROUND(E118*G118,2)</f>
        <v>0</v>
      </c>
      <c r="J118" s="17">
        <f t="shared" si="6"/>
        <v>0</v>
      </c>
      <c r="K118" s="18">
        <v>1E-3</v>
      </c>
      <c r="L118" s="18">
        <f t="shared" si="7"/>
        <v>5.0000000000000001E-3</v>
      </c>
      <c r="N118" s="15">
        <f t="shared" si="8"/>
        <v>0</v>
      </c>
      <c r="P118" s="16" t="s">
        <v>80</v>
      </c>
      <c r="V118" s="19" t="s">
        <v>63</v>
      </c>
      <c r="X118" s="13" t="s">
        <v>330</v>
      </c>
      <c r="Y118" s="13" t="s">
        <v>330</v>
      </c>
      <c r="Z118" s="16" t="s">
        <v>332</v>
      </c>
      <c r="AA118" s="13" t="s">
        <v>333</v>
      </c>
      <c r="AJ118" s="4" t="s">
        <v>292</v>
      </c>
      <c r="AK118" s="4" t="s">
        <v>84</v>
      </c>
    </row>
    <row r="119" spans="1:37" ht="25.5">
      <c r="A119" s="11">
        <v>64</v>
      </c>
      <c r="B119" s="12" t="s">
        <v>281</v>
      </c>
      <c r="C119" s="13" t="s">
        <v>334</v>
      </c>
      <c r="D119" s="14" t="s">
        <v>335</v>
      </c>
      <c r="E119" s="15">
        <v>5</v>
      </c>
      <c r="F119" s="16" t="s">
        <v>92</v>
      </c>
      <c r="H119" s="17">
        <f>ROUND(E119*G119,2)</f>
        <v>0</v>
      </c>
      <c r="J119" s="17">
        <f t="shared" si="6"/>
        <v>0</v>
      </c>
      <c r="L119" s="18">
        <f t="shared" si="7"/>
        <v>0</v>
      </c>
      <c r="N119" s="15">
        <f t="shared" si="8"/>
        <v>0</v>
      </c>
      <c r="P119" s="16" t="s">
        <v>80</v>
      </c>
      <c r="V119" s="19" t="s">
        <v>284</v>
      </c>
      <c r="X119" s="13" t="s">
        <v>336</v>
      </c>
      <c r="Y119" s="13" t="s">
        <v>334</v>
      </c>
      <c r="Z119" s="16" t="s">
        <v>286</v>
      </c>
      <c r="AJ119" s="4" t="s">
        <v>287</v>
      </c>
      <c r="AK119" s="4" t="s">
        <v>84</v>
      </c>
    </row>
    <row r="120" spans="1:37" ht="25.5">
      <c r="A120" s="11">
        <v>65</v>
      </c>
      <c r="B120" s="12" t="s">
        <v>85</v>
      </c>
      <c r="C120" s="13" t="s">
        <v>337</v>
      </c>
      <c r="D120" s="14" t="s">
        <v>338</v>
      </c>
      <c r="E120" s="15">
        <v>5</v>
      </c>
      <c r="F120" s="16" t="s">
        <v>92</v>
      </c>
      <c r="I120" s="17">
        <f>ROUND(E120*G120,2)</f>
        <v>0</v>
      </c>
      <c r="J120" s="17">
        <f t="shared" si="6"/>
        <v>0</v>
      </c>
      <c r="L120" s="18">
        <f t="shared" si="7"/>
        <v>0</v>
      </c>
      <c r="N120" s="15">
        <f t="shared" si="8"/>
        <v>0</v>
      </c>
      <c r="P120" s="16" t="s">
        <v>80</v>
      </c>
      <c r="V120" s="19" t="s">
        <v>63</v>
      </c>
      <c r="X120" s="13" t="s">
        <v>337</v>
      </c>
      <c r="Y120" s="13" t="s">
        <v>337</v>
      </c>
      <c r="Z120" s="16" t="s">
        <v>339</v>
      </c>
      <c r="AA120" s="13" t="s">
        <v>80</v>
      </c>
      <c r="AJ120" s="4" t="s">
        <v>292</v>
      </c>
      <c r="AK120" s="4" t="s">
        <v>84</v>
      </c>
    </row>
    <row r="121" spans="1:37" ht="25.5">
      <c r="A121" s="11">
        <v>66</v>
      </c>
      <c r="B121" s="12" t="s">
        <v>281</v>
      </c>
      <c r="C121" s="13" t="s">
        <v>340</v>
      </c>
      <c r="D121" s="14" t="s">
        <v>341</v>
      </c>
      <c r="E121" s="15">
        <v>26</v>
      </c>
      <c r="F121" s="16" t="s">
        <v>92</v>
      </c>
      <c r="H121" s="17">
        <f>ROUND(E121*G121,2)</f>
        <v>0</v>
      </c>
      <c r="J121" s="17">
        <f t="shared" si="6"/>
        <v>0</v>
      </c>
      <c r="L121" s="18">
        <f t="shared" si="7"/>
        <v>0</v>
      </c>
      <c r="N121" s="15">
        <f t="shared" si="8"/>
        <v>0</v>
      </c>
      <c r="P121" s="16" t="s">
        <v>80</v>
      </c>
      <c r="V121" s="19" t="s">
        <v>284</v>
      </c>
      <c r="X121" s="13" t="s">
        <v>342</v>
      </c>
      <c r="Y121" s="13" t="s">
        <v>340</v>
      </c>
      <c r="Z121" s="16" t="s">
        <v>286</v>
      </c>
      <c r="AJ121" s="4" t="s">
        <v>287</v>
      </c>
      <c r="AK121" s="4" t="s">
        <v>84</v>
      </c>
    </row>
    <row r="122" spans="1:37" ht="25.5">
      <c r="A122" s="11">
        <v>67</v>
      </c>
      <c r="B122" s="12" t="s">
        <v>85</v>
      </c>
      <c r="C122" s="13" t="s">
        <v>343</v>
      </c>
      <c r="D122" s="14" t="s">
        <v>344</v>
      </c>
      <c r="E122" s="15">
        <v>26</v>
      </c>
      <c r="F122" s="16" t="s">
        <v>92</v>
      </c>
      <c r="I122" s="17">
        <f>ROUND(E122*G122,2)</f>
        <v>0</v>
      </c>
      <c r="J122" s="17">
        <f t="shared" si="6"/>
        <v>0</v>
      </c>
      <c r="L122" s="18">
        <f t="shared" si="7"/>
        <v>0</v>
      </c>
      <c r="N122" s="15">
        <f t="shared" si="8"/>
        <v>0</v>
      </c>
      <c r="P122" s="16" t="s">
        <v>80</v>
      </c>
      <c r="V122" s="19" t="s">
        <v>63</v>
      </c>
      <c r="X122" s="13" t="s">
        <v>343</v>
      </c>
      <c r="Y122" s="13" t="s">
        <v>343</v>
      </c>
      <c r="Z122" s="16" t="s">
        <v>339</v>
      </c>
      <c r="AA122" s="13" t="s">
        <v>345</v>
      </c>
      <c r="AJ122" s="4" t="s">
        <v>292</v>
      </c>
      <c r="AK122" s="4" t="s">
        <v>84</v>
      </c>
    </row>
    <row r="123" spans="1:37" ht="25.5">
      <c r="A123" s="11">
        <v>68</v>
      </c>
      <c r="B123" s="12" t="s">
        <v>281</v>
      </c>
      <c r="C123" s="13" t="s">
        <v>346</v>
      </c>
      <c r="D123" s="14" t="s">
        <v>347</v>
      </c>
      <c r="E123" s="15">
        <v>71</v>
      </c>
      <c r="F123" s="16" t="s">
        <v>79</v>
      </c>
      <c r="H123" s="17">
        <f>ROUND(E123*G123,2)</f>
        <v>0</v>
      </c>
      <c r="J123" s="17">
        <f t="shared" si="6"/>
        <v>0</v>
      </c>
      <c r="L123" s="18">
        <f t="shared" si="7"/>
        <v>0</v>
      </c>
      <c r="N123" s="15">
        <f t="shared" si="8"/>
        <v>0</v>
      </c>
      <c r="P123" s="16" t="s">
        <v>80</v>
      </c>
      <c r="V123" s="19" t="s">
        <v>284</v>
      </c>
      <c r="X123" s="13" t="s">
        <v>348</v>
      </c>
      <c r="Y123" s="13" t="s">
        <v>346</v>
      </c>
      <c r="Z123" s="16" t="s">
        <v>286</v>
      </c>
      <c r="AJ123" s="4" t="s">
        <v>287</v>
      </c>
      <c r="AK123" s="4" t="s">
        <v>84</v>
      </c>
    </row>
    <row r="124" spans="1:37" ht="25.5">
      <c r="A124" s="11">
        <v>69</v>
      </c>
      <c r="B124" s="12" t="s">
        <v>85</v>
      </c>
      <c r="C124" s="13" t="s">
        <v>349</v>
      </c>
      <c r="D124" s="14" t="s">
        <v>350</v>
      </c>
      <c r="E124" s="15">
        <v>73</v>
      </c>
      <c r="F124" s="16" t="s">
        <v>79</v>
      </c>
      <c r="I124" s="17">
        <f>ROUND(E124*G124,2)</f>
        <v>0</v>
      </c>
      <c r="J124" s="17">
        <f t="shared" si="6"/>
        <v>0</v>
      </c>
      <c r="L124" s="18">
        <f t="shared" si="7"/>
        <v>0</v>
      </c>
      <c r="N124" s="15">
        <f t="shared" si="8"/>
        <v>0</v>
      </c>
      <c r="P124" s="16" t="s">
        <v>80</v>
      </c>
      <c r="V124" s="19" t="s">
        <v>63</v>
      </c>
      <c r="X124" s="13" t="s">
        <v>351</v>
      </c>
      <c r="Y124" s="13" t="s">
        <v>349</v>
      </c>
      <c r="Z124" s="16" t="s">
        <v>352</v>
      </c>
      <c r="AA124" s="13" t="s">
        <v>353</v>
      </c>
      <c r="AJ124" s="4" t="s">
        <v>292</v>
      </c>
      <c r="AK124" s="4" t="s">
        <v>84</v>
      </c>
    </row>
    <row r="125" spans="1:37" ht="25.5">
      <c r="A125" s="11">
        <v>70</v>
      </c>
      <c r="B125" s="12" t="s">
        <v>281</v>
      </c>
      <c r="C125" s="13" t="s">
        <v>354</v>
      </c>
      <c r="D125" s="14" t="s">
        <v>355</v>
      </c>
      <c r="E125" s="15">
        <v>385</v>
      </c>
      <c r="F125" s="16" t="s">
        <v>79</v>
      </c>
      <c r="H125" s="17">
        <f>ROUND(E125*G125,2)</f>
        <v>0</v>
      </c>
      <c r="J125" s="17">
        <f t="shared" si="6"/>
        <v>0</v>
      </c>
      <c r="L125" s="18">
        <f t="shared" si="7"/>
        <v>0</v>
      </c>
      <c r="N125" s="15">
        <f t="shared" si="8"/>
        <v>0</v>
      </c>
      <c r="P125" s="16" t="s">
        <v>80</v>
      </c>
      <c r="V125" s="19" t="s">
        <v>284</v>
      </c>
      <c r="X125" s="13" t="s">
        <v>356</v>
      </c>
      <c r="Y125" s="13" t="s">
        <v>354</v>
      </c>
      <c r="Z125" s="16" t="s">
        <v>286</v>
      </c>
      <c r="AJ125" s="4" t="s">
        <v>287</v>
      </c>
      <c r="AK125" s="4" t="s">
        <v>84</v>
      </c>
    </row>
    <row r="126" spans="1:37">
      <c r="A126" s="11">
        <v>71</v>
      </c>
      <c r="B126" s="12" t="s">
        <v>85</v>
      </c>
      <c r="C126" s="13" t="s">
        <v>357</v>
      </c>
      <c r="D126" s="14" t="s">
        <v>358</v>
      </c>
      <c r="E126" s="15">
        <v>145</v>
      </c>
      <c r="F126" s="16" t="s">
        <v>79</v>
      </c>
      <c r="I126" s="17">
        <f>ROUND(E126*G126,2)</f>
        <v>0</v>
      </c>
      <c r="J126" s="17">
        <f t="shared" si="6"/>
        <v>0</v>
      </c>
      <c r="L126" s="18">
        <f t="shared" si="7"/>
        <v>0</v>
      </c>
      <c r="N126" s="15">
        <f t="shared" si="8"/>
        <v>0</v>
      </c>
      <c r="P126" s="16" t="s">
        <v>80</v>
      </c>
      <c r="V126" s="19" t="s">
        <v>63</v>
      </c>
      <c r="X126" s="13" t="s">
        <v>357</v>
      </c>
      <c r="Y126" s="13" t="s">
        <v>357</v>
      </c>
      <c r="Z126" s="16" t="s">
        <v>352</v>
      </c>
      <c r="AA126" s="13" t="s">
        <v>359</v>
      </c>
      <c r="AJ126" s="4" t="s">
        <v>292</v>
      </c>
      <c r="AK126" s="4" t="s">
        <v>84</v>
      </c>
    </row>
    <row r="127" spans="1:37">
      <c r="A127" s="11">
        <v>72</v>
      </c>
      <c r="B127" s="12" t="s">
        <v>85</v>
      </c>
      <c r="C127" s="13" t="s">
        <v>360</v>
      </c>
      <c r="D127" s="14" t="s">
        <v>361</v>
      </c>
      <c r="E127" s="15">
        <v>140</v>
      </c>
      <c r="F127" s="16" t="s">
        <v>79</v>
      </c>
      <c r="I127" s="17">
        <f>ROUND(E127*G127,2)</f>
        <v>0</v>
      </c>
      <c r="J127" s="17">
        <f t="shared" si="6"/>
        <v>0</v>
      </c>
      <c r="L127" s="18">
        <f t="shared" si="7"/>
        <v>0</v>
      </c>
      <c r="N127" s="15">
        <f t="shared" si="8"/>
        <v>0</v>
      </c>
      <c r="P127" s="16" t="s">
        <v>80</v>
      </c>
      <c r="V127" s="19" t="s">
        <v>63</v>
      </c>
      <c r="X127" s="13" t="s">
        <v>357</v>
      </c>
      <c r="Y127" s="13" t="s">
        <v>360</v>
      </c>
      <c r="Z127" s="16" t="s">
        <v>352</v>
      </c>
      <c r="AA127" s="13" t="s">
        <v>359</v>
      </c>
      <c r="AJ127" s="4" t="s">
        <v>292</v>
      </c>
      <c r="AK127" s="4" t="s">
        <v>84</v>
      </c>
    </row>
    <row r="128" spans="1:37">
      <c r="A128" s="11">
        <v>73</v>
      </c>
      <c r="B128" s="12" t="s">
        <v>85</v>
      </c>
      <c r="C128" s="13" t="s">
        <v>362</v>
      </c>
      <c r="D128" s="14" t="s">
        <v>363</v>
      </c>
      <c r="E128" s="15">
        <v>100</v>
      </c>
      <c r="F128" s="16" t="s">
        <v>79</v>
      </c>
      <c r="I128" s="17">
        <f>ROUND(E128*G128,2)</f>
        <v>0</v>
      </c>
      <c r="J128" s="17">
        <f t="shared" si="6"/>
        <v>0</v>
      </c>
      <c r="L128" s="18">
        <f t="shared" si="7"/>
        <v>0</v>
      </c>
      <c r="N128" s="15">
        <f t="shared" si="8"/>
        <v>0</v>
      </c>
      <c r="P128" s="16" t="s">
        <v>80</v>
      </c>
      <c r="V128" s="19" t="s">
        <v>63</v>
      </c>
      <c r="X128" s="13" t="s">
        <v>362</v>
      </c>
      <c r="Y128" s="13" t="s">
        <v>362</v>
      </c>
      <c r="Z128" s="16" t="s">
        <v>352</v>
      </c>
      <c r="AA128" s="13" t="s">
        <v>364</v>
      </c>
      <c r="AJ128" s="4" t="s">
        <v>292</v>
      </c>
      <c r="AK128" s="4" t="s">
        <v>84</v>
      </c>
    </row>
    <row r="129" spans="1:37">
      <c r="D129" s="53" t="s">
        <v>365</v>
      </c>
      <c r="E129" s="54">
        <f>J129</f>
        <v>0</v>
      </c>
      <c r="H129" s="54">
        <f>SUM(H102:H128)</f>
        <v>0</v>
      </c>
      <c r="I129" s="54">
        <f>SUM(I102:I128)</f>
        <v>0</v>
      </c>
      <c r="J129" s="54">
        <f>SUM(J102:J128)</f>
        <v>0</v>
      </c>
      <c r="L129" s="55">
        <f>SUM(L102:L128)</f>
        <v>5.0000000000000001E-3</v>
      </c>
      <c r="N129" s="56">
        <f>SUM(N102:N128)</f>
        <v>0</v>
      </c>
      <c r="W129" s="20">
        <f>SUM(W102:W128)</f>
        <v>0</v>
      </c>
    </row>
    <row r="131" spans="1:37">
      <c r="B131" s="13" t="s">
        <v>366</v>
      </c>
    </row>
    <row r="132" spans="1:37" ht="25.5">
      <c r="A132" s="11">
        <v>74</v>
      </c>
      <c r="B132" s="12" t="s">
        <v>367</v>
      </c>
      <c r="C132" s="13" t="s">
        <v>368</v>
      </c>
      <c r="D132" s="14" t="s">
        <v>369</v>
      </c>
      <c r="E132" s="15">
        <v>4</v>
      </c>
      <c r="F132" s="16" t="s">
        <v>92</v>
      </c>
      <c r="H132" s="17">
        <f>ROUND(E132*G132,2)</f>
        <v>0</v>
      </c>
      <c r="J132" s="17">
        <f>ROUND(E132*G132,2)</f>
        <v>0</v>
      </c>
      <c r="L132" s="18">
        <f>E132*K132</f>
        <v>0</v>
      </c>
      <c r="N132" s="15">
        <f>E132*M132</f>
        <v>0</v>
      </c>
      <c r="P132" s="16" t="s">
        <v>80</v>
      </c>
      <c r="V132" s="19" t="s">
        <v>284</v>
      </c>
      <c r="X132" s="13" t="s">
        <v>370</v>
      </c>
      <c r="Y132" s="13" t="s">
        <v>368</v>
      </c>
      <c r="Z132" s="16" t="s">
        <v>371</v>
      </c>
      <c r="AJ132" s="4" t="s">
        <v>287</v>
      </c>
      <c r="AK132" s="4" t="s">
        <v>84</v>
      </c>
    </row>
    <row r="133" spans="1:37" ht="25.5">
      <c r="A133" s="11">
        <v>75</v>
      </c>
      <c r="B133" s="12" t="s">
        <v>85</v>
      </c>
      <c r="C133" s="13" t="s">
        <v>372</v>
      </c>
      <c r="D133" s="14" t="s">
        <v>373</v>
      </c>
      <c r="E133" s="15">
        <v>4</v>
      </c>
      <c r="F133" s="16" t="s">
        <v>92</v>
      </c>
      <c r="I133" s="17">
        <f>ROUND(E133*G133,2)</f>
        <v>0</v>
      </c>
      <c r="J133" s="17">
        <f>ROUND(E133*G133,2)</f>
        <v>0</v>
      </c>
      <c r="L133" s="18">
        <f>E133*K133</f>
        <v>0</v>
      </c>
      <c r="N133" s="15">
        <f>E133*M133</f>
        <v>0</v>
      </c>
      <c r="P133" s="16" t="s">
        <v>80</v>
      </c>
      <c r="V133" s="19" t="s">
        <v>63</v>
      </c>
      <c r="X133" s="13" t="s">
        <v>374</v>
      </c>
      <c r="Y133" s="13" t="s">
        <v>372</v>
      </c>
      <c r="Z133" s="16" t="s">
        <v>375</v>
      </c>
      <c r="AA133" s="13" t="s">
        <v>80</v>
      </c>
      <c r="AJ133" s="4" t="s">
        <v>292</v>
      </c>
      <c r="AK133" s="4" t="s">
        <v>84</v>
      </c>
    </row>
    <row r="134" spans="1:37">
      <c r="A134" s="11">
        <v>76</v>
      </c>
      <c r="B134" s="12" t="s">
        <v>367</v>
      </c>
      <c r="C134" s="13" t="s">
        <v>376</v>
      </c>
      <c r="D134" s="14" t="s">
        <v>377</v>
      </c>
      <c r="E134" s="15">
        <v>1</v>
      </c>
      <c r="F134" s="16" t="s">
        <v>378</v>
      </c>
      <c r="H134" s="17">
        <f>ROUND(E134*G134,2)</f>
        <v>0</v>
      </c>
      <c r="J134" s="17">
        <f>ROUND(E134*G134,2)</f>
        <v>0</v>
      </c>
      <c r="L134" s="18">
        <f>E134*K134</f>
        <v>0</v>
      </c>
      <c r="N134" s="15">
        <f>E134*M134</f>
        <v>0</v>
      </c>
      <c r="P134" s="16" t="s">
        <v>80</v>
      </c>
      <c r="V134" s="19" t="s">
        <v>284</v>
      </c>
      <c r="X134" s="13" t="s">
        <v>379</v>
      </c>
      <c r="Y134" s="13" t="s">
        <v>376</v>
      </c>
      <c r="Z134" s="16" t="s">
        <v>371</v>
      </c>
      <c r="AJ134" s="4" t="s">
        <v>287</v>
      </c>
      <c r="AK134" s="4" t="s">
        <v>84</v>
      </c>
    </row>
    <row r="135" spans="1:37" ht="25.5">
      <c r="D135" s="53" t="s">
        <v>380</v>
      </c>
      <c r="E135" s="54">
        <f>J135</f>
        <v>0</v>
      </c>
      <c r="H135" s="54">
        <f>SUM(H131:H134)</f>
        <v>0</v>
      </c>
      <c r="I135" s="54">
        <f>SUM(I131:I134)</f>
        <v>0</v>
      </c>
      <c r="J135" s="54">
        <f>SUM(J131:J134)</f>
        <v>0</v>
      </c>
      <c r="L135" s="55">
        <f>SUM(L131:L134)</f>
        <v>0</v>
      </c>
      <c r="N135" s="56">
        <f>SUM(N131:N134)</f>
        <v>0</v>
      </c>
      <c r="W135" s="20">
        <f>SUM(W131:W134)</f>
        <v>0</v>
      </c>
    </row>
    <row r="137" spans="1:37">
      <c r="D137" s="53" t="s">
        <v>381</v>
      </c>
      <c r="E137" s="56">
        <f>J137</f>
        <v>0</v>
      </c>
      <c r="H137" s="54">
        <f>+H129+H135</f>
        <v>0</v>
      </c>
      <c r="I137" s="54">
        <f>+I129+I135</f>
        <v>0</v>
      </c>
      <c r="J137" s="54">
        <f>+J129+J135</f>
        <v>0</v>
      </c>
      <c r="L137" s="55">
        <f>+L129+L135</f>
        <v>5.0000000000000001E-3</v>
      </c>
      <c r="N137" s="56">
        <f>+N129+N135</f>
        <v>0</v>
      </c>
      <c r="W137" s="20">
        <f>+W129+W135</f>
        <v>0</v>
      </c>
    </row>
    <row r="139" spans="1:37">
      <c r="B139" s="51" t="s">
        <v>382</v>
      </c>
    </row>
    <row r="140" spans="1:37">
      <c r="B140" s="13" t="s">
        <v>382</v>
      </c>
    </row>
    <row r="141" spans="1:37" ht="25.5">
      <c r="A141" s="11">
        <v>77</v>
      </c>
      <c r="B141" s="12" t="s">
        <v>383</v>
      </c>
      <c r="C141" s="13" t="s">
        <v>384</v>
      </c>
      <c r="D141" s="14" t="s">
        <v>385</v>
      </c>
      <c r="E141" s="15">
        <v>1</v>
      </c>
      <c r="F141" s="16" t="s">
        <v>378</v>
      </c>
      <c r="H141" s="17">
        <f>ROUND(E141*G141,2)</f>
        <v>0</v>
      </c>
      <c r="J141" s="17">
        <f>ROUND(E141*G141,2)</f>
        <v>0</v>
      </c>
      <c r="L141" s="18">
        <f>E141*K141</f>
        <v>0</v>
      </c>
      <c r="N141" s="15">
        <f>E141*M141</f>
        <v>0</v>
      </c>
      <c r="P141" s="16" t="s">
        <v>80</v>
      </c>
      <c r="V141" s="19" t="s">
        <v>386</v>
      </c>
      <c r="X141" s="13" t="s">
        <v>387</v>
      </c>
      <c r="Y141" s="13" t="s">
        <v>384</v>
      </c>
      <c r="Z141" s="16" t="s">
        <v>88</v>
      </c>
      <c r="AJ141" s="4" t="s">
        <v>386</v>
      </c>
      <c r="AK141" s="4" t="s">
        <v>84</v>
      </c>
    </row>
    <row r="142" spans="1:37">
      <c r="D142" s="53" t="s">
        <v>388</v>
      </c>
      <c r="E142" s="54">
        <f>J142</f>
        <v>0</v>
      </c>
      <c r="H142" s="54">
        <f>SUM(H139:H141)</f>
        <v>0</v>
      </c>
      <c r="I142" s="54">
        <f>SUM(I139:I141)</f>
        <v>0</v>
      </c>
      <c r="J142" s="54">
        <f>SUM(J139:J141)</f>
        <v>0</v>
      </c>
      <c r="L142" s="55">
        <f>SUM(L139:L141)</f>
        <v>0</v>
      </c>
      <c r="N142" s="56">
        <f>SUM(N139:N141)</f>
        <v>0</v>
      </c>
      <c r="W142" s="20">
        <f>SUM(W139:W141)</f>
        <v>0</v>
      </c>
    </row>
    <row r="144" spans="1:37">
      <c r="D144" s="53" t="s">
        <v>388</v>
      </c>
      <c r="E144" s="54">
        <f>J144</f>
        <v>0</v>
      </c>
      <c r="H144" s="54">
        <f>+H142</f>
        <v>0</v>
      </c>
      <c r="I144" s="54">
        <f>+I142</f>
        <v>0</v>
      </c>
      <c r="J144" s="54">
        <f>+J142</f>
        <v>0</v>
      </c>
      <c r="L144" s="55">
        <f>+L142</f>
        <v>0</v>
      </c>
      <c r="N144" s="56">
        <f>+N142</f>
        <v>0</v>
      </c>
      <c r="W144" s="20">
        <f>+W142</f>
        <v>0</v>
      </c>
    </row>
    <row r="146" spans="4:23">
      <c r="D146" s="57" t="s">
        <v>389</v>
      </c>
      <c r="E146" s="54">
        <f>J146</f>
        <v>0</v>
      </c>
      <c r="H146" s="54">
        <f>+H25+H100+H137+H144</f>
        <v>0</v>
      </c>
      <c r="I146" s="54">
        <f>+I25+I100+I137+I144</f>
        <v>0</v>
      </c>
      <c r="J146" s="54">
        <f>+J25+J100+J137+J144</f>
        <v>0</v>
      </c>
      <c r="L146" s="55">
        <f>+L25+L100+L137+L144</f>
        <v>4.6109436199999996</v>
      </c>
      <c r="N146" s="56">
        <f>+N25+N100+N137+N144</f>
        <v>0</v>
      </c>
      <c r="W146" s="20">
        <f>+W25+W100+W137+W144</f>
        <v>0</v>
      </c>
    </row>
    <row r="147" spans="4:23">
      <c r="D147" s="57" t="s">
        <v>392</v>
      </c>
      <c r="E147" s="54">
        <f t="shared" ref="E147:E148" si="9">J147</f>
        <v>0</v>
      </c>
      <c r="J147" s="54">
        <f t="shared" ref="J147:J148" si="10">O147</f>
        <v>0</v>
      </c>
    </row>
    <row r="148" spans="4:23">
      <c r="D148" s="57" t="s">
        <v>393</v>
      </c>
      <c r="E148" s="54">
        <f t="shared" si="9"/>
        <v>0</v>
      </c>
      <c r="J148" s="54">
        <f t="shared" si="10"/>
        <v>0</v>
      </c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portrait" horizontalDpi="300" verticalDpi="300" r:id="rId1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Zadanie</vt:lpstr>
      <vt:lpstr>Zadanie!Názvy_tlače</vt:lpstr>
      <vt:lpstr>Zadanie!Oblasť_tlače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JaroM</dc:creator>
  <cp:keywords/>
  <dc:description/>
  <cp:lastModifiedBy>pc</cp:lastModifiedBy>
  <cp:revision>0</cp:revision>
  <cp:lastPrinted>2021-02-12T06:12:08Z</cp:lastPrinted>
  <dcterms:created xsi:type="dcterms:W3CDTF">1999-04-06T07:39:00Z</dcterms:created>
  <dcterms:modified xsi:type="dcterms:W3CDTF">2021-02-12T06:15:22Z</dcterms:modified>
</cp:coreProperties>
</file>