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I:\PROJEKTY 2022\Cesta PozaDomy úsek - Petreková - k.ú. S.Hora\VO\Výzva\"/>
    </mc:Choice>
  </mc:AlternateContent>
  <xr:revisionPtr revIDLastSave="0" documentId="13_ncr:1_{6E54D08E-4982-49AC-BAA5-744A5B11B2B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adanie" sheetId="3" r:id="rId1"/>
  </sheets>
  <definedNames>
    <definedName name="fakt1R">#REF!</definedName>
    <definedName name="_xlnm.Print_Titles" localSheetId="0">Zadanie!$8:$10</definedName>
    <definedName name="_xlnm.Print_Area" localSheetId="0">Zadanie!$A:$O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31" i="3" l="1"/>
  <c r="N31" i="3"/>
  <c r="N30" i="3"/>
  <c r="L30" i="3"/>
  <c r="J30" i="3"/>
  <c r="H30" i="3"/>
  <c r="N29" i="3"/>
  <c r="L29" i="3"/>
  <c r="J29" i="3"/>
  <c r="I29" i="3"/>
  <c r="I31" i="3" s="1"/>
  <c r="I33" i="3" s="1"/>
  <c r="I35" i="3" s="1"/>
  <c r="N28" i="3"/>
  <c r="L28" i="3"/>
  <c r="L31" i="3" s="1"/>
  <c r="J28" i="3"/>
  <c r="J31" i="3" s="1"/>
  <c r="E31" i="3" s="1"/>
  <c r="H28" i="3"/>
  <c r="H31" i="3" s="1"/>
  <c r="W25" i="3"/>
  <c r="L25" i="3"/>
  <c r="I25" i="3"/>
  <c r="N24" i="3"/>
  <c r="L24" i="3"/>
  <c r="J24" i="3"/>
  <c r="H24" i="3"/>
  <c r="N23" i="3"/>
  <c r="N25" i="3" s="1"/>
  <c r="L23" i="3"/>
  <c r="J23" i="3"/>
  <c r="J25" i="3" s="1"/>
  <c r="E25" i="3" s="1"/>
  <c r="H23" i="3"/>
  <c r="H25" i="3" s="1"/>
  <c r="W20" i="3"/>
  <c r="W33" i="3" s="1"/>
  <c r="W35" i="3" s="1"/>
  <c r="J20" i="3"/>
  <c r="E20" i="3" s="1"/>
  <c r="I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N20" i="3" s="1"/>
  <c r="L14" i="3"/>
  <c r="L20" i="3" s="1"/>
  <c r="J14" i="3"/>
  <c r="H14" i="3"/>
  <c r="H20" i="3" s="1"/>
  <c r="H33" i="3" s="1"/>
  <c r="H35" i="3" s="1"/>
  <c r="L33" i="3" l="1"/>
  <c r="L35" i="3" s="1"/>
  <c r="N33" i="3"/>
  <c r="N35" i="3" s="1"/>
  <c r="J33" i="3"/>
  <c r="J35" i="3" l="1"/>
  <c r="E35" i="3" s="1"/>
  <c r="E33" i="3"/>
</calcChain>
</file>

<file path=xl/sharedStrings.xml><?xml version="1.0" encoding="utf-8"?>
<sst xmlns="http://schemas.openxmlformats.org/spreadsheetml/2006/main" count="221" uniqueCount="135">
  <si>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</si>
  <si>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</si>
  <si>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</si>
  <si>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</si>
  <si>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</si>
  <si>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</si>
  <si>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</si>
  <si>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</si>
  <si>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</si>
  <si>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</si>
  <si>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</si>
  <si>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</si>
  <si>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</si>
  <si>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</si>
  <si>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</si>
  <si>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</si>
  <si>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</si>
  <si>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</si>
  <si>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</si>
  <si>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</si>
  <si>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</si>
  <si>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</si>
  <si>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</si>
  <si>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</si>
  <si>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</si>
  <si>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</si>
  <si>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</si>
  <si>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</si>
  <si>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</si>
  <si>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</si>
  <si>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</si>
  <si>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</si>
  <si>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</si>
  <si>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</si>
  <si>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</si>
  <si>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</si>
  <si>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</si>
  <si>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</si>
  <si>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</si>
  <si>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</si>
  <si>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</si>
  <si>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</si>
  <si>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</si>
  <si>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</si>
  <si>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</si>
  <si>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</si>
  <si>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</si>
  <si>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</si>
  <si>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</si>
  <si>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</si>
  <si>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</si>
  <si>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</si>
  <si>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</si>
  <si>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</si>
  <si>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</si>
  <si>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</si>
  <si>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</si>
  <si>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</si>
  <si>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</si>
  <si>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</si>
  <si>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</si>
  <si>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</si>
  <si>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</si>
  <si>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</si>
  <si>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</si>
  <si>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</si>
  <si>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</si>
  <si>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Obec Hladovka </t>
  </si>
  <si>
    <t xml:space="preserve">Spracoval:                                         </t>
  </si>
  <si>
    <t xml:space="preserve">JKSO : </t>
  </si>
  <si>
    <t>Stavba : Úprava miestnej komunikácie v Obci Hladovka (Pozadomy) - časť ku k.ú. Suchá Hora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</si>
  <si>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</si>
  <si>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</si>
  <si>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</si>
  <si>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</si>
  <si>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</si>
  <si>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</si>
  <si>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</si>
  <si>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122202202</t>
  </si>
  <si>
    <t>Odkopávky pre cesty v horn. tr. 3 nad 100 do 1 000 m3(pravá strana=630m dĺžkax2m šírkax0,5m hĺbka)</t>
  </si>
  <si>
    <t>m3</t>
  </si>
  <si>
    <t xml:space="preserve">                    </t>
  </si>
  <si>
    <t>12220-2202</t>
  </si>
  <si>
    <t>45.11.24</t>
  </si>
  <si>
    <t>EK</t>
  </si>
  <si>
    <t>S</t>
  </si>
  <si>
    <t>122202209</t>
  </si>
  <si>
    <t>Príplatok za lepivosť horn. tr. 3 pre cesty</t>
  </si>
  <si>
    <t>12220-2209</t>
  </si>
  <si>
    <t>124203101</t>
  </si>
  <si>
    <t>Výkopy vodotokov v horn. tr. 3 do 1000 m3(prečistenie rigolu ľavá strana v dlžke 630mx0,8x06m)</t>
  </si>
  <si>
    <t>12420-3101</t>
  </si>
  <si>
    <t>45.24.14</t>
  </si>
  <si>
    <t>272</t>
  </si>
  <si>
    <t>132201200</t>
  </si>
  <si>
    <t>Hĺbenie rýh šírka do 2 m v horn. tr. 3 nad 100 m3(630m dĺžkyx0,8m šírkyx0,6m hĺbky)</t>
  </si>
  <si>
    <t>13220-1200</t>
  </si>
  <si>
    <t>132201209</t>
  </si>
  <si>
    <t>Príplatok za lepivosť horniny tr.3 v rýhach š. do 200 cm</t>
  </si>
  <si>
    <t>13220-1209</t>
  </si>
  <si>
    <t>45.11.21</t>
  </si>
  <si>
    <t>162401102</t>
  </si>
  <si>
    <t>Vodorovné premiestnenie výkopu do 2000 m horn. tr. 1-4</t>
  </si>
  <si>
    <t>16240-1102</t>
  </si>
  <si>
    <t xml:space="preserve">1 - ZEMNE PRÁCE  spolu: </t>
  </si>
  <si>
    <t>5 - KOMUNIKÁCIE</t>
  </si>
  <si>
    <t>221</t>
  </si>
  <si>
    <t>564661111</t>
  </si>
  <si>
    <t>Podklad z kameniva hrub. drveného 0-63 mm hr. 500 mm(630m dĺžkyx2m šírkyx0,5m hĺbky=630m3 x 1,8 koef.= 1134t)</t>
  </si>
  <si>
    <t>m2</t>
  </si>
  <si>
    <t>56466-1111</t>
  </si>
  <si>
    <t>45.23.11</t>
  </si>
  <si>
    <t>564752111</t>
  </si>
  <si>
    <t>Podklad z kameniva hrub. drv. 0-32 mm s výpl. kamenivom hr. 150 mm(630m dĺžky x 6,20m šírky x 0,15m hrúbky = 585,9 m3 x 1,8 koef. = 1054,62 t)</t>
  </si>
  <si>
    <t>56475-2111</t>
  </si>
  <si>
    <t xml:space="preserve">5 - KOMUNIKÁCIE  spolu: </t>
  </si>
  <si>
    <t>9 - OSTATNÉ KONŠTRUKCIE A PRÁCE</t>
  </si>
  <si>
    <t>935112112</t>
  </si>
  <si>
    <t>Osadenie odvodňovacej odrážky do lôžka z betónu tr. C 12/15 hr. 100 mm</t>
  </si>
  <si>
    <t>93511-2112</t>
  </si>
  <si>
    <t>45.23.12</t>
  </si>
  <si>
    <t>MAT</t>
  </si>
  <si>
    <t>592278670</t>
  </si>
  <si>
    <t>Oceľová odrážka vody do komunikácie dĺ. 6,5 m</t>
  </si>
  <si>
    <t>kus</t>
  </si>
  <si>
    <t xml:space="preserve">  .  .  </t>
  </si>
  <si>
    <t>EZ</t>
  </si>
  <si>
    <t>998222011</t>
  </si>
  <si>
    <t>Presun hmôt pre pozemné komunikácie, kryt z kameniva</t>
  </si>
  <si>
    <t>t</t>
  </si>
  <si>
    <t>99822-2011</t>
  </si>
  <si>
    <t xml:space="preserve">9 - OSTATNÉ KONŠTRUKCIE A PRÁCE  spolu: </t>
  </si>
  <si>
    <t xml:space="preserve">PRÁCE A DODÁVKY HSV  spolu: </t>
  </si>
  <si>
    <t>Za rozpočet celkom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</si>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</sst>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59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B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2000000}"/>
    <cellStyle name="Text upozornění" xfId="78" xr:uid="{00000000-0005-0000-0000-000043000000}"/>
    <cellStyle name="Text upozornenia" xfId="15" builtinId="11" customBuiltin="1"/>
    <cellStyle name="TEXT1" xfId="79" xr:uid="{00000000-0005-0000-0000-000045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D6" sqref="D6"/>
    </sheetView>
  </sheetViews>
  <sheetFormatPr defaultColWidth="9.140625" defaultRowHeight="12.75"/>
  <cols>
    <col min="1" max="1" width="6.7109375" style="11" customWidth="1"/>
    <col min="2" max="2" width="3.7109375" style="12" customWidth="1"/>
    <col min="3" max="3" width="13" style="13" customWidth="1"/>
    <col min="4" max="4" width="35.7109375" style="14" customWidth="1"/>
    <col min="5" max="5" width="10.7109375" style="15" customWidth="1"/>
    <col min="6" max="6" width="5.28515625" style="16" customWidth="1"/>
    <col min="7" max="7" width="8.7109375" style="17" customWidth="1"/>
    <col min="8" max="9" width="9.7109375" style="17" hidden="1" customWidth="1"/>
    <col min="10" max="10" width="7.7109375" style="17" customWidth="1"/>
    <col min="11" max="11" width="7.42578125" style="18" hidden="1" customWidth="1"/>
    <col min="12" max="12" width="8.28515625" style="18" hidden="1" customWidth="1"/>
    <col min="13" max="13" width="9.140625" style="15" hidden="1"/>
    <col min="14" max="14" width="7" style="15" hidden="1" customWidth="1"/>
    <col min="15" max="15" width="3.5703125" style="16" customWidth="1"/>
    <col min="16" max="16" width="12.7109375" style="16" hidden="1" customWidth="1"/>
    <col min="17" max="19" width="13.28515625" style="15" hidden="1" customWidth="1"/>
    <col min="20" max="20" width="10.5703125" style="19" hidden="1" customWidth="1"/>
    <col min="21" max="21" width="10.28515625" style="19" hidden="1" customWidth="1"/>
    <col min="22" max="22" width="5.7109375" style="19" hidden="1" customWidth="1"/>
    <col min="23" max="23" width="9.140625" style="20" hidden="1"/>
    <col min="24" max="25" width="5.7109375" style="16" hidden="1" customWidth="1"/>
    <col min="26" max="26" width="7.5703125" style="16" hidden="1" customWidth="1"/>
    <col min="27" max="27" width="24.85546875" style="16" hidden="1" customWidth="1"/>
    <col min="28" max="28" width="4.28515625" style="16" hidden="1" customWidth="1"/>
    <col min="29" max="29" width="8.28515625" style="16" hidden="1" customWidth="1"/>
    <col min="30" max="30" width="8.7109375" style="16" hidden="1" customWidth="1"/>
    <col min="31" max="34" width="9.140625" style="16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67</v>
      </c>
      <c r="B1" s="4"/>
      <c r="C1" s="4"/>
      <c r="D1" s="4"/>
      <c r="E1" s="8" t="s">
        <v>68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1</v>
      </c>
      <c r="AA1" s="56" t="s">
        <v>2</v>
      </c>
      <c r="AB1" s="1" t="s">
        <v>3</v>
      </c>
      <c r="AC1" s="1" t="s">
        <v>4</v>
      </c>
      <c r="AD1" s="1" t="s">
        <v>5</v>
      </c>
      <c r="AE1" s="41" t="s">
        <v>6</v>
      </c>
      <c r="AF1" s="42" t="s">
        <v>7</v>
      </c>
      <c r="AG1" s="4"/>
      <c r="AH1" s="4"/>
    </row>
    <row r="2" spans="1:37">
      <c r="A2" s="8" t="s">
        <v>8</v>
      </c>
      <c r="B2" s="4"/>
      <c r="C2" s="4"/>
      <c r="D2" s="4"/>
      <c r="E2" s="8" t="s">
        <v>69</v>
      </c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41">
        <v>1</v>
      </c>
      <c r="AF2" s="43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13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14</v>
      </c>
      <c r="AA3" s="2" t="s">
        <v>15</v>
      </c>
      <c r="AB3" s="2" t="s">
        <v>11</v>
      </c>
      <c r="AC3" s="2" t="s">
        <v>16</v>
      </c>
      <c r="AD3" s="3" t="s">
        <v>17</v>
      </c>
      <c r="AE3" s="41">
        <v>2</v>
      </c>
      <c r="AF3" s="44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18</v>
      </c>
      <c r="AA4" s="2" t="s">
        <v>19</v>
      </c>
      <c r="AB4" s="2" t="s">
        <v>11</v>
      </c>
      <c r="AC4" s="2"/>
      <c r="AD4" s="3"/>
      <c r="AE4" s="41">
        <v>3</v>
      </c>
      <c r="AF4" s="45">
        <v>123.45699999999999</v>
      </c>
      <c r="AG4" s="4"/>
      <c r="AH4" s="4"/>
    </row>
    <row r="5" spans="1:37">
      <c r="A5" s="8" t="s">
        <v>70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20</v>
      </c>
      <c r="AA5" s="2" t="s">
        <v>15</v>
      </c>
      <c r="AB5" s="2" t="s">
        <v>11</v>
      </c>
      <c r="AC5" s="2" t="s">
        <v>16</v>
      </c>
      <c r="AD5" s="3" t="s">
        <v>17</v>
      </c>
      <c r="AE5" s="41">
        <v>4</v>
      </c>
      <c r="AF5" s="46">
        <v>123.4567</v>
      </c>
      <c r="AG5" s="4"/>
      <c r="AH5" s="4"/>
    </row>
    <row r="6" spans="1:37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1" t="s">
        <v>21</v>
      </c>
      <c r="AF6" s="44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/>
      <c r="B8" s="22"/>
      <c r="C8" s="23"/>
      <c r="D8" s="58" t="s">
        <v>134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22</v>
      </c>
      <c r="B9" s="9" t="s">
        <v>23</v>
      </c>
      <c r="C9" s="9" t="s">
        <v>24</v>
      </c>
      <c r="D9" s="9" t="s">
        <v>25</v>
      </c>
      <c r="E9" s="9" t="s">
        <v>26</v>
      </c>
      <c r="F9" s="9" t="s">
        <v>27</v>
      </c>
      <c r="G9" s="9" t="s">
        <v>28</v>
      </c>
      <c r="H9" s="9" t="s">
        <v>29</v>
      </c>
      <c r="I9" s="9" t="s">
        <v>30</v>
      </c>
      <c r="J9" s="9" t="s">
        <v>31</v>
      </c>
      <c r="K9" s="25" t="s">
        <v>32</v>
      </c>
      <c r="L9" s="26"/>
      <c r="M9" s="27" t="s">
        <v>33</v>
      </c>
      <c r="N9" s="26"/>
      <c r="O9" s="9" t="s">
        <v>0</v>
      </c>
      <c r="P9" s="28" t="s">
        <v>34</v>
      </c>
      <c r="Q9" s="31" t="s">
        <v>26</v>
      </c>
      <c r="R9" s="31" t="s">
        <v>26</v>
      </c>
      <c r="S9" s="28" t="s">
        <v>26</v>
      </c>
      <c r="T9" s="32" t="s">
        <v>35</v>
      </c>
      <c r="U9" s="33" t="s">
        <v>36</v>
      </c>
      <c r="V9" s="34" t="s">
        <v>37</v>
      </c>
      <c r="W9" s="9" t="s">
        <v>38</v>
      </c>
      <c r="X9" s="9" t="s">
        <v>39</v>
      </c>
      <c r="Y9" s="9" t="s">
        <v>40</v>
      </c>
      <c r="Z9" s="47" t="s">
        <v>41</v>
      </c>
      <c r="AA9" s="47" t="s">
        <v>42</v>
      </c>
      <c r="AB9" s="9" t="s">
        <v>37</v>
      </c>
      <c r="AC9" s="9" t="s">
        <v>43</v>
      </c>
      <c r="AD9" s="9" t="s">
        <v>44</v>
      </c>
      <c r="AE9" s="48" t="s">
        <v>45</v>
      </c>
      <c r="AF9" s="48" t="s">
        <v>46</v>
      </c>
      <c r="AG9" s="48" t="s">
        <v>26</v>
      </c>
      <c r="AH9" s="48" t="s">
        <v>47</v>
      </c>
      <c r="AJ9" s="4" t="s">
        <v>71</v>
      </c>
      <c r="AK9" s="4" t="s">
        <v>73</v>
      </c>
    </row>
    <row r="10" spans="1:37">
      <c r="A10" s="10" t="s">
        <v>48</v>
      </c>
      <c r="B10" s="10" t="s">
        <v>49</v>
      </c>
      <c r="C10" s="24"/>
      <c r="D10" s="10" t="s">
        <v>50</v>
      </c>
      <c r="E10" s="10" t="s">
        <v>51</v>
      </c>
      <c r="F10" s="10" t="s">
        <v>52</v>
      </c>
      <c r="G10" s="10" t="s">
        <v>53</v>
      </c>
      <c r="H10" s="10" t="s">
        <v>54</v>
      </c>
      <c r="I10" s="10" t="s">
        <v>55</v>
      </c>
      <c r="J10" s="10"/>
      <c r="K10" s="10" t="s">
        <v>28</v>
      </c>
      <c r="L10" s="10" t="s">
        <v>31</v>
      </c>
      <c r="M10" s="29" t="s">
        <v>28</v>
      </c>
      <c r="N10" s="10" t="s">
        <v>31</v>
      </c>
      <c r="O10" s="10" t="s">
        <v>56</v>
      </c>
      <c r="P10" s="30"/>
      <c r="Q10" s="35" t="s">
        <v>57</v>
      </c>
      <c r="R10" s="35" t="s">
        <v>58</v>
      </c>
      <c r="S10" s="30" t="s">
        <v>59</v>
      </c>
      <c r="T10" s="36" t="s">
        <v>60</v>
      </c>
      <c r="U10" s="37" t="s">
        <v>61</v>
      </c>
      <c r="V10" s="38" t="s">
        <v>62</v>
      </c>
      <c r="W10" s="39"/>
      <c r="X10" s="40"/>
      <c r="Y10" s="40"/>
      <c r="Z10" s="49" t="s">
        <v>63</v>
      </c>
      <c r="AA10" s="49" t="s">
        <v>48</v>
      </c>
      <c r="AB10" s="10" t="s">
        <v>64</v>
      </c>
      <c r="AC10" s="40"/>
      <c r="AD10" s="40"/>
      <c r="AE10" s="50"/>
      <c r="AF10" s="50"/>
      <c r="AG10" s="50"/>
      <c r="AH10" s="50"/>
      <c r="AJ10" s="4" t="s">
        <v>72</v>
      </c>
      <c r="AK10" s="4" t="s">
        <v>74</v>
      </c>
    </row>
    <row r="12" spans="1:37">
      <c r="B12" s="51" t="s">
        <v>75</v>
      </c>
    </row>
    <row r="13" spans="1:37">
      <c r="B13" s="13" t="s">
        <v>76</v>
      </c>
    </row>
    <row r="14" spans="1:37" ht="25.5">
      <c r="A14" s="11">
        <v>1</v>
      </c>
      <c r="B14" s="12" t="s">
        <v>77</v>
      </c>
      <c r="C14" s="13" t="s">
        <v>78</v>
      </c>
      <c r="D14" s="14" t="s">
        <v>79</v>
      </c>
      <c r="E14" s="15">
        <v>630</v>
      </c>
      <c r="F14" s="16" t="s">
        <v>80</v>
      </c>
      <c r="H14" s="17">
        <f t="shared" ref="H14:H19" si="0">ROUND(E14*G14,2)</f>
        <v>0</v>
      </c>
      <c r="J14" s="17">
        <f t="shared" ref="J14:J19" si="1">ROUND(E14*G14,2)</f>
        <v>0</v>
      </c>
      <c r="L14" s="18">
        <f t="shared" ref="L14:L19" si="2">E14*K14</f>
        <v>0</v>
      </c>
      <c r="N14" s="15">
        <f t="shared" ref="N14:N19" si="3">E14*M14</f>
        <v>0</v>
      </c>
      <c r="O14" s="16">
        <v>0</v>
      </c>
      <c r="P14" s="16" t="s">
        <v>81</v>
      </c>
      <c r="V14" s="19" t="s">
        <v>66</v>
      </c>
      <c r="X14" s="13" t="s">
        <v>82</v>
      </c>
      <c r="Y14" s="13" t="s">
        <v>78</v>
      </c>
      <c r="Z14" s="16" t="s">
        <v>83</v>
      </c>
      <c r="AJ14" s="4" t="s">
        <v>84</v>
      </c>
      <c r="AK14" s="4" t="s">
        <v>85</v>
      </c>
    </row>
    <row r="15" spans="1:37">
      <c r="A15" s="11">
        <v>2</v>
      </c>
      <c r="B15" s="12" t="s">
        <v>77</v>
      </c>
      <c r="C15" s="13" t="s">
        <v>86</v>
      </c>
      <c r="D15" s="14" t="s">
        <v>87</v>
      </c>
      <c r="E15" s="15">
        <v>630</v>
      </c>
      <c r="F15" s="16" t="s">
        <v>80</v>
      </c>
      <c r="H15" s="17">
        <f t="shared" si="0"/>
        <v>0</v>
      </c>
      <c r="J15" s="17">
        <f t="shared" si="1"/>
        <v>0</v>
      </c>
      <c r="L15" s="18">
        <f t="shared" si="2"/>
        <v>0</v>
      </c>
      <c r="N15" s="15">
        <f t="shared" si="3"/>
        <v>0</v>
      </c>
      <c r="O15" s="16">
        <v>0</v>
      </c>
      <c r="P15" s="16" t="s">
        <v>81</v>
      </c>
      <c r="V15" s="19" t="s">
        <v>66</v>
      </c>
      <c r="X15" s="13" t="s">
        <v>88</v>
      </c>
      <c r="Y15" s="13" t="s">
        <v>86</v>
      </c>
      <c r="Z15" s="16" t="s">
        <v>83</v>
      </c>
      <c r="AJ15" s="4" t="s">
        <v>84</v>
      </c>
      <c r="AK15" s="4" t="s">
        <v>85</v>
      </c>
    </row>
    <row r="16" spans="1:37" ht="25.5">
      <c r="A16" s="11">
        <v>3</v>
      </c>
      <c r="B16" s="12" t="s">
        <v>77</v>
      </c>
      <c r="C16" s="13" t="s">
        <v>89</v>
      </c>
      <c r="D16" s="14" t="s">
        <v>90</v>
      </c>
      <c r="E16" s="15">
        <v>302.39999999999998</v>
      </c>
      <c r="F16" s="16" t="s">
        <v>80</v>
      </c>
      <c r="H16" s="17">
        <f t="shared" si="0"/>
        <v>0</v>
      </c>
      <c r="J16" s="17">
        <f t="shared" si="1"/>
        <v>0</v>
      </c>
      <c r="L16" s="18">
        <f t="shared" si="2"/>
        <v>0</v>
      </c>
      <c r="N16" s="15">
        <f t="shared" si="3"/>
        <v>0</v>
      </c>
      <c r="O16" s="16">
        <v>0</v>
      </c>
      <c r="P16" s="16" t="s">
        <v>81</v>
      </c>
      <c r="V16" s="19" t="s">
        <v>66</v>
      </c>
      <c r="X16" s="13" t="s">
        <v>91</v>
      </c>
      <c r="Y16" s="13" t="s">
        <v>89</v>
      </c>
      <c r="Z16" s="16" t="s">
        <v>92</v>
      </c>
      <c r="AJ16" s="4" t="s">
        <v>84</v>
      </c>
      <c r="AK16" s="4" t="s">
        <v>85</v>
      </c>
    </row>
    <row r="17" spans="1:37" ht="25.5">
      <c r="A17" s="11">
        <v>4</v>
      </c>
      <c r="B17" s="12" t="s">
        <v>93</v>
      </c>
      <c r="C17" s="13" t="s">
        <v>94</v>
      </c>
      <c r="D17" s="14" t="s">
        <v>95</v>
      </c>
      <c r="E17" s="15">
        <v>302.39999999999998</v>
      </c>
      <c r="F17" s="16" t="s">
        <v>80</v>
      </c>
      <c r="H17" s="17">
        <f t="shared" si="0"/>
        <v>0</v>
      </c>
      <c r="J17" s="17">
        <f t="shared" si="1"/>
        <v>0</v>
      </c>
      <c r="L17" s="18">
        <f t="shared" si="2"/>
        <v>0</v>
      </c>
      <c r="N17" s="15">
        <f t="shared" si="3"/>
        <v>0</v>
      </c>
      <c r="O17" s="16">
        <v>0</v>
      </c>
      <c r="P17" s="16" t="s">
        <v>81</v>
      </c>
      <c r="V17" s="19" t="s">
        <v>66</v>
      </c>
      <c r="X17" s="13" t="s">
        <v>96</v>
      </c>
      <c r="Y17" s="13" t="s">
        <v>94</v>
      </c>
      <c r="Z17" s="16" t="s">
        <v>83</v>
      </c>
      <c r="AJ17" s="4" t="s">
        <v>84</v>
      </c>
      <c r="AK17" s="4" t="s">
        <v>85</v>
      </c>
    </row>
    <row r="18" spans="1:37">
      <c r="A18" s="11">
        <v>5</v>
      </c>
      <c r="B18" s="12" t="s">
        <v>93</v>
      </c>
      <c r="C18" s="13" t="s">
        <v>97</v>
      </c>
      <c r="D18" s="14" t="s">
        <v>98</v>
      </c>
      <c r="E18" s="15">
        <v>302.39999999999998</v>
      </c>
      <c r="F18" s="16" t="s">
        <v>80</v>
      </c>
      <c r="H18" s="17">
        <f t="shared" si="0"/>
        <v>0</v>
      </c>
      <c r="J18" s="17">
        <f t="shared" si="1"/>
        <v>0</v>
      </c>
      <c r="L18" s="18">
        <f t="shared" si="2"/>
        <v>0</v>
      </c>
      <c r="N18" s="15">
        <f t="shared" si="3"/>
        <v>0</v>
      </c>
      <c r="O18" s="16">
        <v>0</v>
      </c>
      <c r="P18" s="16" t="s">
        <v>81</v>
      </c>
      <c r="V18" s="19" t="s">
        <v>66</v>
      </c>
      <c r="X18" s="13" t="s">
        <v>99</v>
      </c>
      <c r="Y18" s="13" t="s">
        <v>97</v>
      </c>
      <c r="Z18" s="16" t="s">
        <v>100</v>
      </c>
      <c r="AJ18" s="4" t="s">
        <v>84</v>
      </c>
      <c r="AK18" s="4" t="s">
        <v>85</v>
      </c>
    </row>
    <row r="19" spans="1:37" ht="25.5">
      <c r="A19" s="11">
        <v>6</v>
      </c>
      <c r="B19" s="12" t="s">
        <v>93</v>
      </c>
      <c r="C19" s="13" t="s">
        <v>101</v>
      </c>
      <c r="D19" s="14" t="s">
        <v>102</v>
      </c>
      <c r="E19" s="15">
        <v>1234.8</v>
      </c>
      <c r="F19" s="16" t="s">
        <v>80</v>
      </c>
      <c r="H19" s="17">
        <f t="shared" si="0"/>
        <v>0</v>
      </c>
      <c r="J19" s="17">
        <f t="shared" si="1"/>
        <v>0</v>
      </c>
      <c r="L19" s="18">
        <f t="shared" si="2"/>
        <v>0</v>
      </c>
      <c r="N19" s="15">
        <f t="shared" si="3"/>
        <v>0</v>
      </c>
      <c r="O19" s="16">
        <v>0</v>
      </c>
      <c r="P19" s="16" t="s">
        <v>81</v>
      </c>
      <c r="V19" s="19" t="s">
        <v>66</v>
      </c>
      <c r="X19" s="13" t="s">
        <v>103</v>
      </c>
      <c r="Y19" s="13" t="s">
        <v>101</v>
      </c>
      <c r="Z19" s="16" t="s">
        <v>83</v>
      </c>
      <c r="AJ19" s="4" t="s">
        <v>84</v>
      </c>
      <c r="AK19" s="4" t="s">
        <v>85</v>
      </c>
    </row>
    <row r="20" spans="1:37">
      <c r="D20" s="52" t="s">
        <v>104</v>
      </c>
      <c r="E20" s="53">
        <f>J20</f>
        <v>0</v>
      </c>
      <c r="H20" s="53">
        <f>SUM(H12:H19)</f>
        <v>0</v>
      </c>
      <c r="I20" s="53">
        <f>SUM(I12:I19)</f>
        <v>0</v>
      </c>
      <c r="J20" s="53">
        <f>SUM(J12:J19)</f>
        <v>0</v>
      </c>
      <c r="L20" s="54">
        <f>SUM(L12:L19)</f>
        <v>0</v>
      </c>
      <c r="N20" s="55">
        <f>SUM(N12:N19)</f>
        <v>0</v>
      </c>
      <c r="W20" s="20">
        <f>SUM(W12:W19)</f>
        <v>0</v>
      </c>
    </row>
    <row r="22" spans="1:37">
      <c r="B22" s="13" t="s">
        <v>105</v>
      </c>
    </row>
    <row r="23" spans="1:37" ht="38.25">
      <c r="A23" s="11">
        <v>7</v>
      </c>
      <c r="B23" s="12" t="s">
        <v>106</v>
      </c>
      <c r="C23" s="13" t="s">
        <v>107</v>
      </c>
      <c r="D23" s="14" t="s">
        <v>108</v>
      </c>
      <c r="E23" s="15">
        <v>1260</v>
      </c>
      <c r="F23" s="16" t="s">
        <v>109</v>
      </c>
      <c r="H23" s="17">
        <f>ROUND(E23*G23,2)</f>
        <v>0</v>
      </c>
      <c r="J23" s="17">
        <f>ROUND(E23*G23,2)</f>
        <v>0</v>
      </c>
      <c r="K23" s="18">
        <v>0.38625999999999999</v>
      </c>
      <c r="L23" s="18">
        <f>E23*K23</f>
        <v>486.68759999999997</v>
      </c>
      <c r="N23" s="15">
        <f>E23*M23</f>
        <v>0</v>
      </c>
      <c r="O23" s="16">
        <v>0</v>
      </c>
      <c r="P23" s="16" t="s">
        <v>81</v>
      </c>
      <c r="V23" s="19" t="s">
        <v>66</v>
      </c>
      <c r="X23" s="13" t="s">
        <v>110</v>
      </c>
      <c r="Y23" s="13" t="s">
        <v>107</v>
      </c>
      <c r="Z23" s="16" t="s">
        <v>111</v>
      </c>
      <c r="AJ23" s="4" t="s">
        <v>84</v>
      </c>
      <c r="AK23" s="4" t="s">
        <v>85</v>
      </c>
    </row>
    <row r="24" spans="1:37" ht="38.25">
      <c r="A24" s="11">
        <v>8</v>
      </c>
      <c r="B24" s="12" t="s">
        <v>106</v>
      </c>
      <c r="C24" s="13" t="s">
        <v>112</v>
      </c>
      <c r="D24" s="14" t="s">
        <v>113</v>
      </c>
      <c r="E24" s="15">
        <v>3906</v>
      </c>
      <c r="F24" s="16" t="s">
        <v>109</v>
      </c>
      <c r="H24" s="17">
        <f>ROUND(E24*G24,2)</f>
        <v>0</v>
      </c>
      <c r="J24" s="17">
        <f>ROUND(E24*G24,2)</f>
        <v>0</v>
      </c>
      <c r="K24" s="18">
        <v>0.36834</v>
      </c>
      <c r="L24" s="18">
        <f>E24*K24</f>
        <v>1438.73604</v>
      </c>
      <c r="N24" s="15">
        <f>E24*M24</f>
        <v>0</v>
      </c>
      <c r="O24" s="16">
        <v>0</v>
      </c>
      <c r="P24" s="16" t="s">
        <v>81</v>
      </c>
      <c r="V24" s="19" t="s">
        <v>66</v>
      </c>
      <c r="X24" s="13" t="s">
        <v>114</v>
      </c>
      <c r="Y24" s="13" t="s">
        <v>112</v>
      </c>
      <c r="Z24" s="16" t="s">
        <v>111</v>
      </c>
      <c r="AJ24" s="4" t="s">
        <v>84</v>
      </c>
      <c r="AK24" s="4" t="s">
        <v>85</v>
      </c>
    </row>
    <row r="25" spans="1:37">
      <c r="D25" s="52" t="s">
        <v>115</v>
      </c>
      <c r="E25" s="53">
        <f>J25</f>
        <v>0</v>
      </c>
      <c r="H25" s="53">
        <f>SUM(H22:H24)</f>
        <v>0</v>
      </c>
      <c r="I25" s="53">
        <f>SUM(I22:I24)</f>
        <v>0</v>
      </c>
      <c r="J25" s="53">
        <f>SUM(J22:J24)</f>
        <v>0</v>
      </c>
      <c r="L25" s="54">
        <f>SUM(L22:L24)</f>
        <v>1925.42364</v>
      </c>
      <c r="N25" s="55">
        <f>SUM(N22:N24)</f>
        <v>0</v>
      </c>
      <c r="W25" s="20">
        <f>SUM(W22:W24)</f>
        <v>0</v>
      </c>
    </row>
    <row r="27" spans="1:37">
      <c r="B27" s="13" t="s">
        <v>116</v>
      </c>
    </row>
    <row r="28" spans="1:37" ht="25.5">
      <c r="A28" s="11">
        <v>9</v>
      </c>
      <c r="B28" s="12" t="s">
        <v>106</v>
      </c>
      <c r="C28" s="13" t="s">
        <v>117</v>
      </c>
      <c r="D28" s="14" t="s">
        <v>118</v>
      </c>
      <c r="E28" s="15">
        <v>18.600000000000001</v>
      </c>
      <c r="F28" s="16" t="s">
        <v>109</v>
      </c>
      <c r="H28" s="17">
        <f>ROUND(E28*G28,2)</f>
        <v>0</v>
      </c>
      <c r="J28" s="17">
        <f>ROUND(E28*G28,2)</f>
        <v>0</v>
      </c>
      <c r="K28" s="18">
        <v>0.29304000000000002</v>
      </c>
      <c r="L28" s="18">
        <f>E28*K28</f>
        <v>5.4505440000000007</v>
      </c>
      <c r="N28" s="15">
        <f>E28*M28</f>
        <v>0</v>
      </c>
      <c r="O28" s="16">
        <v>0</v>
      </c>
      <c r="P28" s="16" t="s">
        <v>81</v>
      </c>
      <c r="V28" s="19" t="s">
        <v>66</v>
      </c>
      <c r="X28" s="13" t="s">
        <v>119</v>
      </c>
      <c r="Y28" s="13" t="s">
        <v>117</v>
      </c>
      <c r="Z28" s="16" t="s">
        <v>120</v>
      </c>
      <c r="AJ28" s="4" t="s">
        <v>84</v>
      </c>
      <c r="AK28" s="4" t="s">
        <v>85</v>
      </c>
    </row>
    <row r="29" spans="1:37">
      <c r="A29" s="11">
        <v>10</v>
      </c>
      <c r="B29" s="12" t="s">
        <v>121</v>
      </c>
      <c r="C29" s="13" t="s">
        <v>122</v>
      </c>
      <c r="D29" s="14" t="s">
        <v>123</v>
      </c>
      <c r="E29" s="15">
        <v>3</v>
      </c>
      <c r="F29" s="16" t="s">
        <v>124</v>
      </c>
      <c r="I29" s="17">
        <f>ROUND(E29*G29,2)</f>
        <v>0</v>
      </c>
      <c r="J29" s="17">
        <f>ROUND(E29*G29,2)</f>
        <v>0</v>
      </c>
      <c r="K29" s="18">
        <v>4.29</v>
      </c>
      <c r="L29" s="18">
        <f>E29*K29</f>
        <v>12.870000000000001</v>
      </c>
      <c r="N29" s="15">
        <f>E29*M29</f>
        <v>0</v>
      </c>
      <c r="O29" s="16">
        <v>0</v>
      </c>
      <c r="P29" s="16" t="s">
        <v>81</v>
      </c>
      <c r="V29" s="19" t="s">
        <v>65</v>
      </c>
      <c r="X29" s="13" t="s">
        <v>122</v>
      </c>
      <c r="Y29" s="13" t="s">
        <v>122</v>
      </c>
      <c r="Z29" s="16" t="s">
        <v>125</v>
      </c>
      <c r="AA29" s="13" t="s">
        <v>81</v>
      </c>
      <c r="AJ29" s="4" t="s">
        <v>126</v>
      </c>
      <c r="AK29" s="4" t="s">
        <v>85</v>
      </c>
    </row>
    <row r="30" spans="1:37" ht="25.5">
      <c r="A30" s="11">
        <v>11</v>
      </c>
      <c r="B30" s="12" t="s">
        <v>106</v>
      </c>
      <c r="C30" s="13" t="s">
        <v>127</v>
      </c>
      <c r="D30" s="14" t="s">
        <v>128</v>
      </c>
      <c r="E30" s="15">
        <v>1943.7439999999999</v>
      </c>
      <c r="F30" s="16" t="s">
        <v>129</v>
      </c>
      <c r="H30" s="17">
        <f>ROUND(E30*G30,2)</f>
        <v>0</v>
      </c>
      <c r="J30" s="17">
        <f>ROUND(E30*G30,2)</f>
        <v>0</v>
      </c>
      <c r="L30" s="18">
        <f>E30*K30</f>
        <v>0</v>
      </c>
      <c r="N30" s="15">
        <f>E30*M30</f>
        <v>0</v>
      </c>
      <c r="O30" s="16">
        <v>0</v>
      </c>
      <c r="P30" s="16" t="s">
        <v>81</v>
      </c>
      <c r="V30" s="19" t="s">
        <v>66</v>
      </c>
      <c r="X30" s="13" t="s">
        <v>130</v>
      </c>
      <c r="Y30" s="13" t="s">
        <v>127</v>
      </c>
      <c r="Z30" s="16" t="s">
        <v>111</v>
      </c>
      <c r="AJ30" s="4" t="s">
        <v>84</v>
      </c>
      <c r="AK30" s="4" t="s">
        <v>85</v>
      </c>
    </row>
    <row r="31" spans="1:37">
      <c r="D31" s="52" t="s">
        <v>131</v>
      </c>
      <c r="E31" s="53">
        <f>J31</f>
        <v>0</v>
      </c>
      <c r="H31" s="53">
        <f>SUM(H27:H30)</f>
        <v>0</v>
      </c>
      <c r="I31" s="53">
        <f>SUM(I27:I30)</f>
        <v>0</v>
      </c>
      <c r="J31" s="53">
        <f>SUM(J27:J30)</f>
        <v>0</v>
      </c>
      <c r="L31" s="54">
        <f>SUM(L27:L30)</f>
        <v>18.320544000000002</v>
      </c>
      <c r="N31" s="55">
        <f>SUM(N27:N30)</f>
        <v>0</v>
      </c>
      <c r="W31" s="20">
        <f>SUM(W27:W30)</f>
        <v>0</v>
      </c>
    </row>
    <row r="33" spans="4:23">
      <c r="D33" s="52" t="s">
        <v>132</v>
      </c>
      <c r="E33" s="53">
        <f>J33</f>
        <v>0</v>
      </c>
      <c r="H33" s="53">
        <f>+H20+H25+H31</f>
        <v>0</v>
      </c>
      <c r="I33" s="53">
        <f>+I20+I25+I31</f>
        <v>0</v>
      </c>
      <c r="J33" s="53">
        <f>+J20+J25+J31</f>
        <v>0</v>
      </c>
      <c r="L33" s="54">
        <f>+L20+L25+L31</f>
        <v>1943.7441839999999</v>
      </c>
      <c r="N33" s="55">
        <f>+N20+N25+N31</f>
        <v>0</v>
      </c>
      <c r="W33" s="20">
        <f>+W20+W25+W31</f>
        <v>0</v>
      </c>
    </row>
    <row r="35" spans="4:23">
      <c r="D35" s="57" t="s">
        <v>133</v>
      </c>
      <c r="E35" s="53">
        <f>J35</f>
        <v>0</v>
      </c>
      <c r="H35" s="53">
        <f>+H33</f>
        <v>0</v>
      </c>
      <c r="I35" s="53">
        <f>+I33</f>
        <v>0</v>
      </c>
      <c r="J35" s="53">
        <f>+J33</f>
        <v>0</v>
      </c>
      <c r="L35" s="54">
        <f>+L33</f>
        <v>1943.7441839999999</v>
      </c>
      <c r="N35" s="55">
        <f>+N33</f>
        <v>0</v>
      </c>
      <c r="W35" s="20">
        <f>+W33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OU Hladovka</cp:lastModifiedBy>
  <cp:revision>0</cp:revision>
  <cp:lastPrinted>2021-12-13T15:56:41Z</cp:lastPrinted>
  <dcterms:created xsi:type="dcterms:W3CDTF">1999-04-06T07:39:00Z</dcterms:created>
  <dcterms:modified xsi:type="dcterms:W3CDTF">2021-12-13T15:56:47Z</dcterms:modified>
</cp:coreProperties>
</file>