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JEKTY 2019\Projekt Euroregion TatryDobczyce\VO\VO stavebné práce  prispôsobenie priestorov OÚ\"/>
    </mc:Choice>
  </mc:AlternateContent>
  <bookViews>
    <workbookView xWindow="-105" yWindow="-105" windowWidth="23250" windowHeight="12720"/>
  </bookViews>
  <sheets>
    <sheet name="Zadanie" sheetId="5" r:id="rId1"/>
  </sheets>
  <definedNames>
    <definedName name="_xlnm.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75" i="5" l="1"/>
  <c r="E175" i="5"/>
  <c r="N175" i="5"/>
  <c r="L175" i="5"/>
  <c r="J175" i="5"/>
  <c r="I175" i="5"/>
  <c r="H175" i="5"/>
  <c r="W173" i="5"/>
  <c r="E173" i="5"/>
  <c r="N173" i="5"/>
  <c r="L173" i="5"/>
  <c r="J173" i="5"/>
  <c r="I173" i="5"/>
  <c r="H173" i="5"/>
  <c r="W171" i="5"/>
  <c r="E171" i="5"/>
  <c r="N171" i="5"/>
  <c r="L171" i="5"/>
  <c r="J171" i="5"/>
  <c r="I171" i="5"/>
  <c r="H171" i="5"/>
  <c r="N170" i="5"/>
  <c r="L170" i="5"/>
  <c r="J170" i="5"/>
  <c r="I170" i="5"/>
  <c r="N169" i="5"/>
  <c r="L169" i="5"/>
  <c r="J169" i="5"/>
  <c r="H169" i="5"/>
  <c r="N168" i="5"/>
  <c r="L168" i="5"/>
  <c r="J168" i="5"/>
  <c r="I168" i="5"/>
  <c r="N167" i="5"/>
  <c r="L167" i="5"/>
  <c r="J167" i="5"/>
  <c r="I167" i="5"/>
  <c r="N166" i="5"/>
  <c r="L166" i="5"/>
  <c r="J166" i="5"/>
  <c r="H166" i="5"/>
  <c r="N165" i="5"/>
  <c r="L165" i="5"/>
  <c r="J165" i="5"/>
  <c r="I165" i="5"/>
  <c r="N164" i="5"/>
  <c r="L164" i="5"/>
  <c r="J164" i="5"/>
  <c r="I164" i="5"/>
  <c r="N163" i="5"/>
  <c r="L163" i="5"/>
  <c r="J163" i="5"/>
  <c r="H163" i="5"/>
  <c r="N162" i="5"/>
  <c r="L162" i="5"/>
  <c r="J162" i="5"/>
  <c r="I162" i="5"/>
  <c r="N161" i="5"/>
  <c r="L161" i="5"/>
  <c r="J161" i="5"/>
  <c r="H161" i="5"/>
  <c r="N160" i="5"/>
  <c r="L160" i="5"/>
  <c r="J160" i="5"/>
  <c r="I160" i="5"/>
  <c r="N159" i="5"/>
  <c r="L159" i="5"/>
  <c r="J159" i="5"/>
  <c r="H159" i="5"/>
  <c r="N158" i="5"/>
  <c r="L158" i="5"/>
  <c r="J158" i="5"/>
  <c r="I158" i="5"/>
  <c r="N157" i="5"/>
  <c r="L157" i="5"/>
  <c r="J157" i="5"/>
  <c r="H157" i="5"/>
  <c r="N156" i="5"/>
  <c r="L156" i="5"/>
  <c r="J156" i="5"/>
  <c r="H156" i="5"/>
  <c r="N155" i="5"/>
  <c r="L155" i="5"/>
  <c r="J155" i="5"/>
  <c r="I155" i="5"/>
  <c r="N154" i="5"/>
  <c r="L154" i="5"/>
  <c r="J154" i="5"/>
  <c r="H154" i="5"/>
  <c r="N153" i="5"/>
  <c r="L153" i="5"/>
  <c r="J153" i="5"/>
  <c r="I153" i="5"/>
  <c r="N152" i="5"/>
  <c r="L152" i="5"/>
  <c r="J152" i="5"/>
  <c r="H152" i="5"/>
  <c r="W148" i="5"/>
  <c r="E148" i="5"/>
  <c r="N148" i="5"/>
  <c r="L148" i="5"/>
  <c r="J148" i="5"/>
  <c r="I148" i="5"/>
  <c r="H148" i="5"/>
  <c r="W146" i="5"/>
  <c r="E146" i="5"/>
  <c r="N146" i="5"/>
  <c r="L146" i="5"/>
  <c r="J146" i="5"/>
  <c r="I146" i="5"/>
  <c r="H146" i="5"/>
  <c r="N145" i="5"/>
  <c r="L145" i="5"/>
  <c r="J145" i="5"/>
  <c r="H145" i="5"/>
  <c r="N144" i="5"/>
  <c r="L144" i="5"/>
  <c r="J144" i="5"/>
  <c r="H144" i="5"/>
  <c r="W141" i="5"/>
  <c r="E141" i="5"/>
  <c r="N141" i="5"/>
  <c r="L141" i="5"/>
  <c r="J141" i="5"/>
  <c r="I141" i="5"/>
  <c r="H141" i="5"/>
  <c r="N140" i="5"/>
  <c r="L140" i="5"/>
  <c r="J140" i="5"/>
  <c r="H140" i="5"/>
  <c r="W137" i="5"/>
  <c r="E137" i="5"/>
  <c r="N137" i="5"/>
  <c r="L137" i="5"/>
  <c r="J137" i="5"/>
  <c r="I137" i="5"/>
  <c r="H137" i="5"/>
  <c r="N136" i="5"/>
  <c r="L136" i="5"/>
  <c r="J136" i="5"/>
  <c r="H136" i="5"/>
  <c r="N135" i="5"/>
  <c r="L135" i="5"/>
  <c r="J135" i="5"/>
  <c r="H135" i="5"/>
  <c r="N134" i="5"/>
  <c r="L134" i="5"/>
  <c r="J134" i="5"/>
  <c r="I134" i="5"/>
  <c r="N133" i="5"/>
  <c r="L133" i="5"/>
  <c r="J133" i="5"/>
  <c r="H133" i="5"/>
  <c r="N132" i="5"/>
  <c r="L132" i="5"/>
  <c r="J132" i="5"/>
  <c r="H132" i="5"/>
  <c r="N131" i="5"/>
  <c r="L131" i="5"/>
  <c r="J131" i="5"/>
  <c r="H131" i="5"/>
  <c r="N130" i="5"/>
  <c r="L130" i="5"/>
  <c r="J130" i="5"/>
  <c r="H130" i="5"/>
  <c r="W127" i="5"/>
  <c r="E127" i="5"/>
  <c r="N127" i="5"/>
  <c r="L127" i="5"/>
  <c r="J127" i="5"/>
  <c r="I127" i="5"/>
  <c r="H127" i="5"/>
  <c r="N126" i="5"/>
  <c r="L126" i="5"/>
  <c r="J126" i="5"/>
  <c r="H126" i="5"/>
  <c r="N125" i="5"/>
  <c r="L125" i="5"/>
  <c r="J125" i="5"/>
  <c r="H125" i="5"/>
  <c r="N124" i="5"/>
  <c r="L124" i="5"/>
  <c r="J124" i="5"/>
  <c r="H124" i="5"/>
  <c r="N123" i="5"/>
  <c r="L123" i="5"/>
  <c r="J123" i="5"/>
  <c r="H123" i="5"/>
  <c r="N122" i="5"/>
  <c r="L122" i="5"/>
  <c r="J122" i="5"/>
  <c r="H122" i="5"/>
  <c r="W119" i="5"/>
  <c r="E119" i="5"/>
  <c r="N119" i="5"/>
  <c r="L119" i="5"/>
  <c r="J119" i="5"/>
  <c r="I119" i="5"/>
  <c r="H119" i="5"/>
  <c r="N118" i="5"/>
  <c r="L118" i="5"/>
  <c r="J118" i="5"/>
  <c r="H118" i="5"/>
  <c r="N117" i="5"/>
  <c r="L117" i="5"/>
  <c r="J117" i="5"/>
  <c r="I117" i="5"/>
  <c r="N116" i="5"/>
  <c r="L116" i="5"/>
  <c r="J116" i="5"/>
  <c r="I116" i="5"/>
  <c r="N115" i="5"/>
  <c r="L115" i="5"/>
  <c r="J115" i="5"/>
  <c r="H115" i="5"/>
  <c r="N114" i="5"/>
  <c r="L114" i="5"/>
  <c r="J114" i="5"/>
  <c r="H114" i="5"/>
  <c r="N113" i="5"/>
  <c r="L113" i="5"/>
  <c r="J113" i="5"/>
  <c r="H113" i="5"/>
  <c r="N112" i="5"/>
  <c r="L112" i="5"/>
  <c r="J112" i="5"/>
  <c r="H112" i="5"/>
  <c r="W109" i="5"/>
  <c r="E109" i="5"/>
  <c r="N109" i="5"/>
  <c r="L109" i="5"/>
  <c r="J109" i="5"/>
  <c r="I109" i="5"/>
  <c r="H109" i="5"/>
  <c r="N108" i="5"/>
  <c r="L108" i="5"/>
  <c r="J108" i="5"/>
  <c r="H108" i="5"/>
  <c r="N107" i="5"/>
  <c r="L107" i="5"/>
  <c r="J107" i="5"/>
  <c r="I107" i="5"/>
  <c r="N106" i="5"/>
  <c r="L106" i="5"/>
  <c r="J106" i="5"/>
  <c r="I106" i="5"/>
  <c r="N105" i="5"/>
  <c r="L105" i="5"/>
  <c r="J105" i="5"/>
  <c r="H105" i="5"/>
  <c r="N104" i="5"/>
  <c r="L104" i="5"/>
  <c r="J104" i="5"/>
  <c r="I104" i="5"/>
  <c r="N103" i="5"/>
  <c r="L103" i="5"/>
  <c r="J103" i="5"/>
  <c r="I103" i="5"/>
  <c r="N102" i="5"/>
  <c r="L102" i="5"/>
  <c r="J102" i="5"/>
  <c r="H102" i="5"/>
  <c r="W99" i="5"/>
  <c r="E99" i="5"/>
  <c r="N99" i="5"/>
  <c r="L99" i="5"/>
  <c r="J99" i="5"/>
  <c r="I99" i="5"/>
  <c r="H99" i="5"/>
  <c r="N98" i="5"/>
  <c r="L98" i="5"/>
  <c r="J98" i="5"/>
  <c r="H98" i="5"/>
  <c r="N97" i="5"/>
  <c r="L97" i="5"/>
  <c r="J97" i="5"/>
  <c r="H97" i="5"/>
  <c r="N96" i="5"/>
  <c r="L96" i="5"/>
  <c r="J96" i="5"/>
  <c r="H96" i="5"/>
  <c r="N95" i="5"/>
  <c r="L95" i="5"/>
  <c r="J95" i="5"/>
  <c r="H95" i="5"/>
  <c r="N94" i="5"/>
  <c r="L94" i="5"/>
  <c r="J94" i="5"/>
  <c r="H94" i="5"/>
  <c r="W91" i="5"/>
  <c r="E91" i="5"/>
  <c r="N91" i="5"/>
  <c r="L91" i="5"/>
  <c r="J91" i="5"/>
  <c r="I91" i="5"/>
  <c r="H91" i="5"/>
  <c r="N90" i="5"/>
  <c r="L90" i="5"/>
  <c r="J90" i="5"/>
  <c r="H90" i="5"/>
  <c r="N89" i="5"/>
  <c r="L89" i="5"/>
  <c r="J89" i="5"/>
  <c r="H89" i="5"/>
  <c r="N88" i="5"/>
  <c r="L88" i="5"/>
  <c r="J88" i="5"/>
  <c r="H88" i="5"/>
  <c r="N87" i="5"/>
  <c r="L87" i="5"/>
  <c r="J87" i="5"/>
  <c r="H87" i="5"/>
  <c r="N86" i="5"/>
  <c r="L86" i="5"/>
  <c r="J86" i="5"/>
  <c r="H86" i="5"/>
  <c r="N85" i="5"/>
  <c r="L85" i="5"/>
  <c r="J85" i="5"/>
  <c r="H85" i="5"/>
  <c r="N84" i="5"/>
  <c r="L84" i="5"/>
  <c r="J84" i="5"/>
  <c r="H84" i="5"/>
  <c r="W81" i="5"/>
  <c r="E81" i="5"/>
  <c r="N81" i="5"/>
  <c r="L81" i="5"/>
  <c r="J81" i="5"/>
  <c r="I81" i="5"/>
  <c r="H81" i="5"/>
  <c r="N80" i="5"/>
  <c r="L80" i="5"/>
  <c r="J80" i="5"/>
  <c r="H80" i="5"/>
  <c r="N79" i="5"/>
  <c r="L79" i="5"/>
  <c r="J79" i="5"/>
  <c r="H79" i="5"/>
  <c r="N78" i="5"/>
  <c r="L78" i="5"/>
  <c r="J78" i="5"/>
  <c r="I78" i="5"/>
  <c r="N77" i="5"/>
  <c r="L77" i="5"/>
  <c r="J77" i="5"/>
  <c r="H77" i="5"/>
  <c r="N76" i="5"/>
  <c r="L76" i="5"/>
  <c r="J76" i="5"/>
  <c r="H76" i="5"/>
  <c r="N75" i="5"/>
  <c r="L75" i="5"/>
  <c r="J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W69" i="5"/>
  <c r="E69" i="5"/>
  <c r="N69" i="5"/>
  <c r="L69" i="5"/>
  <c r="J69" i="5"/>
  <c r="I69" i="5"/>
  <c r="H69" i="5"/>
  <c r="N68" i="5"/>
  <c r="L68" i="5"/>
  <c r="J68" i="5"/>
  <c r="H68" i="5"/>
  <c r="N67" i="5"/>
  <c r="L67" i="5"/>
  <c r="J67" i="5"/>
  <c r="I67" i="5"/>
  <c r="N66" i="5"/>
  <c r="L66" i="5"/>
  <c r="J66" i="5"/>
  <c r="H66" i="5"/>
  <c r="W63" i="5"/>
  <c r="E63" i="5"/>
  <c r="N63" i="5"/>
  <c r="L63" i="5"/>
  <c r="J63" i="5"/>
  <c r="I63" i="5"/>
  <c r="H63" i="5"/>
  <c r="N62" i="5"/>
  <c r="L62" i="5"/>
  <c r="J62" i="5"/>
  <c r="H62" i="5"/>
  <c r="N61" i="5"/>
  <c r="L61" i="5"/>
  <c r="J61" i="5"/>
  <c r="H61" i="5"/>
  <c r="W57" i="5"/>
  <c r="E57" i="5"/>
  <c r="N57" i="5"/>
  <c r="L57" i="5"/>
  <c r="J57" i="5"/>
  <c r="I57" i="5"/>
  <c r="H57" i="5"/>
  <c r="W55" i="5"/>
  <c r="E55" i="5"/>
  <c r="N55" i="5"/>
  <c r="L55" i="5"/>
  <c r="J55" i="5"/>
  <c r="I55" i="5"/>
  <c r="H55" i="5"/>
  <c r="N54" i="5"/>
  <c r="L54" i="5"/>
  <c r="J54" i="5"/>
  <c r="H54" i="5"/>
  <c r="N53" i="5"/>
  <c r="L53" i="5"/>
  <c r="J53" i="5"/>
  <c r="H53" i="5"/>
  <c r="N52" i="5"/>
  <c r="L52" i="5"/>
  <c r="J52" i="5"/>
  <c r="H52" i="5"/>
  <c r="N51" i="5"/>
  <c r="L51" i="5"/>
  <c r="J51" i="5"/>
  <c r="H51" i="5"/>
  <c r="N50" i="5"/>
  <c r="L50" i="5"/>
  <c r="J50" i="5"/>
  <c r="H50" i="5"/>
  <c r="N49" i="5"/>
  <c r="L49" i="5"/>
  <c r="J49" i="5"/>
  <c r="H49" i="5"/>
  <c r="N48" i="5"/>
  <c r="L48" i="5"/>
  <c r="J48" i="5"/>
  <c r="H48" i="5"/>
  <c r="N47" i="5"/>
  <c r="L47" i="5"/>
  <c r="J47" i="5"/>
  <c r="H47" i="5"/>
  <c r="N46" i="5"/>
  <c r="L46" i="5"/>
  <c r="J46" i="5"/>
  <c r="H46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40" i="5"/>
  <c r="L40" i="5"/>
  <c r="J40" i="5"/>
  <c r="H40" i="5"/>
  <c r="N39" i="5"/>
  <c r="L39" i="5"/>
  <c r="J39" i="5"/>
  <c r="H39" i="5"/>
  <c r="N38" i="5"/>
  <c r="L38" i="5"/>
  <c r="J38" i="5"/>
  <c r="H38" i="5"/>
  <c r="N37" i="5"/>
  <c r="L37" i="5"/>
  <c r="J37" i="5"/>
  <c r="H37" i="5"/>
  <c r="N36" i="5"/>
  <c r="L36" i="5"/>
  <c r="J36" i="5"/>
  <c r="H36" i="5"/>
  <c r="W33" i="5"/>
  <c r="E33" i="5"/>
  <c r="N33" i="5"/>
  <c r="L33" i="5"/>
  <c r="J33" i="5"/>
  <c r="I33" i="5"/>
  <c r="H33" i="5"/>
  <c r="N32" i="5"/>
  <c r="L32" i="5"/>
  <c r="J32" i="5"/>
  <c r="H3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N27" i="5"/>
  <c r="L27" i="5"/>
  <c r="J27" i="5"/>
  <c r="H27" i="5"/>
  <c r="W24" i="5"/>
  <c r="E24" i="5"/>
  <c r="N24" i="5"/>
  <c r="L24" i="5"/>
  <c r="J24" i="5"/>
  <c r="I24" i="5"/>
  <c r="H24" i="5"/>
  <c r="N23" i="5"/>
  <c r="L23" i="5"/>
  <c r="J23" i="5"/>
  <c r="H23" i="5"/>
  <c r="N22" i="5"/>
  <c r="L22" i="5"/>
  <c r="J22" i="5"/>
  <c r="H22" i="5"/>
  <c r="N21" i="5"/>
  <c r="L21" i="5"/>
  <c r="J21" i="5"/>
  <c r="H21" i="5"/>
  <c r="N20" i="5"/>
  <c r="L20" i="5"/>
  <c r="J20" i="5"/>
  <c r="H20" i="5"/>
  <c r="W17" i="5"/>
  <c r="E17" i="5"/>
  <c r="N17" i="5"/>
  <c r="L17" i="5"/>
  <c r="J17" i="5"/>
  <c r="I17" i="5"/>
  <c r="H17" i="5"/>
  <c r="N16" i="5"/>
  <c r="L16" i="5"/>
  <c r="J16" i="5"/>
  <c r="H16" i="5"/>
  <c r="N15" i="5"/>
  <c r="L15" i="5"/>
  <c r="J15" i="5"/>
  <c r="H15" i="5"/>
  <c r="N14" i="5"/>
  <c r="L14" i="5"/>
  <c r="J14" i="5"/>
  <c r="H14" i="5"/>
</calcChain>
</file>

<file path=xl/sharedStrings.xml><?xml version="1.0" encoding="utf-8"?>
<sst xmlns="http://schemas.openxmlformats.org/spreadsheetml/2006/main" count="1314" uniqueCount="483">
  <si>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</si>
  <si>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</si>
  <si>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</si>
  <si>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</si>
  <si>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</si>
  <si>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</si>
  <si>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</si>
  <si>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</si>
  <si>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</si>
  <si>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</si>
  <si>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</si>
  <si>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</si>
  <si>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</si>
  <si>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</si>
  <si>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</si>
  <si>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</si>
  <si>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</si>
  <si>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</si>
  <si>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</si>
  <si>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</si>
  <si>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</si>
  <si>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</si>
  <si>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</si>
  <si>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</si>
  <si>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</si>
  <si>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</si>
  <si>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</si>
  <si>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</si>
  <si>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</si>
  <si>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</si>
  <si>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</si>
  <si>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</si>
  <si>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</si>
  <si>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</si>
  <si>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</si>
  <si>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</si>
  <si>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</si>
  <si>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</si>
  <si>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</si>
  <si>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</si>
  <si>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</si>
  <si>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</si>
  <si>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</si>
  <si>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</si>
  <si>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</si>
  <si>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</si>
  <si>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</si>
  <si>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</si>
  <si>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</si>
  <si>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</si>
  <si>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</si>
  <si>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</si>
  <si>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</si>
  <si>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</si>
  <si>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</si>
  <si>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</si>
  <si>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</si>
  <si>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</si>
  <si>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</si>
  <si>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</si>
  <si>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</si>
  <si>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</si>
  <si>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</si>
  <si>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</si>
  <si>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</si>
  <si>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</si>
  <si>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JKSO : </t>
  </si>
  <si>
    <t>Stavba : Prispôsobenie priestorov a vybavenia regionálnej miestnosti Obecného úradu Hladovka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</si>
  <si>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</si>
  <si>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</si>
  <si>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</si>
  <si>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</si>
  <si>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</si>
  <si>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</si>
  <si>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</si>
  <si>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342272630</t>
  </si>
  <si>
    <t>Priečky PORFIX 500x250x100 hr.100 mm</t>
  </si>
  <si>
    <t>m2</t>
  </si>
  <si>
    <t xml:space="preserve">                    </t>
  </si>
  <si>
    <t>34227-2630</t>
  </si>
  <si>
    <t>45.25.50</t>
  </si>
  <si>
    <t>EK</t>
  </si>
  <si>
    <t>S</t>
  </si>
  <si>
    <t>342291111</t>
  </si>
  <si>
    <t>Ukotvenie priečok montážnou polyuretanovou penou hr. priečky do 100 mm</t>
  </si>
  <si>
    <t>m</t>
  </si>
  <si>
    <t>34229-1111</t>
  </si>
  <si>
    <t>342291131</t>
  </si>
  <si>
    <t>Ukotvenie priečok hr. do 100 mm k bet. konštr. plochými nerezovými kotvami</t>
  </si>
  <si>
    <t>34229-1131</t>
  </si>
  <si>
    <t xml:space="preserve">3 - ZVISLÉ A KOMPLETNÉ KONŠTRUKCIE  spolu: </t>
  </si>
  <si>
    <t>4 - VODOROVNÉ KONŠTRUKCIE</t>
  </si>
  <si>
    <t>430321313</t>
  </si>
  <si>
    <t>Schodišťové konštrukcie zo železobetónu tr. C16/20</t>
  </si>
  <si>
    <t>m3</t>
  </si>
  <si>
    <t>43032-1313</t>
  </si>
  <si>
    <t>45.25.32</t>
  </si>
  <si>
    <t>253</t>
  </si>
  <si>
    <t>430351110</t>
  </si>
  <si>
    <t>Debnenie schodísk akýkoľvek sklon</t>
  </si>
  <si>
    <t>43035-1110</t>
  </si>
  <si>
    <t>45.21.22</t>
  </si>
  <si>
    <t>430351129</t>
  </si>
  <si>
    <t>Oddebnenie schodísk akýkoľvek sklon</t>
  </si>
  <si>
    <t>43035-1129</t>
  </si>
  <si>
    <t>430361821</t>
  </si>
  <si>
    <t>Výstuž schodišťových konštrukcií BSt 500 (10505)</t>
  </si>
  <si>
    <t>t</t>
  </si>
  <si>
    <t>43036-1821</t>
  </si>
  <si>
    <t xml:space="preserve">4 - VODOROVNÉ KONŠTRUKCIE  spolu: </t>
  </si>
  <si>
    <t>6 - ÚPRAVY POVRCHOV, PODLAHY, VÝPLNE</t>
  </si>
  <si>
    <t>014</t>
  </si>
  <si>
    <t>612425931</t>
  </si>
  <si>
    <t>Omietka vnútorného ostenia okenného alebo dverného vápenná štuková</t>
  </si>
  <si>
    <t>61242-5931</t>
  </si>
  <si>
    <t>45.41.10</t>
  </si>
  <si>
    <t>612451732</t>
  </si>
  <si>
    <t>Omietka vnút. stien cem. na pletive štuková</t>
  </si>
  <si>
    <t>61245-1732</t>
  </si>
  <si>
    <t>612473186</t>
  </si>
  <si>
    <t>Prípl. za zabudované rohovníky k vnút. omietke zo suchých zmesí</t>
  </si>
  <si>
    <t>61247-3186</t>
  </si>
  <si>
    <t>612474102</t>
  </si>
  <si>
    <t>Omietka vnút. stien zo suchých zmesí štuková Baumit</t>
  </si>
  <si>
    <t>61247-4102</t>
  </si>
  <si>
    <t>612481119</t>
  </si>
  <si>
    <t>Potiahnutie vnút., alebo vonk. stien a ostatných plôch sklotextilnou mriežkou</t>
  </si>
  <si>
    <t>61248-1119</t>
  </si>
  <si>
    <t>632441209</t>
  </si>
  <si>
    <t>Poter anhydridový samonivelačný do hr. 20 mm C20 liaty</t>
  </si>
  <si>
    <t>63244-1209</t>
  </si>
  <si>
    <t xml:space="preserve">  .  .  </t>
  </si>
  <si>
    <t xml:space="preserve">6 - ÚPRAVY POVRCHOV, PODLAHY, VÝPLNE  spolu: </t>
  </si>
  <si>
    <t>9 - OSTATNÉ KONŠTRUKCIE A PRÁCE</t>
  </si>
  <si>
    <t>003</t>
  </si>
  <si>
    <t>941955001</t>
  </si>
  <si>
    <t>Lešenie ľahké prac. pomocné výš. podlahy do 1,2 m</t>
  </si>
  <si>
    <t>94195-5001</t>
  </si>
  <si>
    <t>45.25.10</t>
  </si>
  <si>
    <t>013</t>
  </si>
  <si>
    <t>962032231</t>
  </si>
  <si>
    <t>Búranie muriva z tehál na MV, MVC alebo otvorov nad 4 m2</t>
  </si>
  <si>
    <t>96203-2231</t>
  </si>
  <si>
    <t>45.11.11</t>
  </si>
  <si>
    <t>016</t>
  </si>
  <si>
    <t>962048115</t>
  </si>
  <si>
    <t>Búranie konštrukcií plochy nad 2m2, z betónu železového</t>
  </si>
  <si>
    <t>96204-8115</t>
  </si>
  <si>
    <t>967031734</t>
  </si>
  <si>
    <t>Prisekanie plošné v murive tehlovom na MV, MVC hr. do 30 cm</t>
  </si>
  <si>
    <t>96703-1734</t>
  </si>
  <si>
    <t>971035641</t>
  </si>
  <si>
    <t>Vybúr. otvorov do 4 m2 v murive tehl. na MC hr. do 30 cm</t>
  </si>
  <si>
    <t>97103-5641</t>
  </si>
  <si>
    <t>971052341</t>
  </si>
  <si>
    <t>Vybúr. otvorov do 0,09 m2 v železobet. murive hr. do 30 cm</t>
  </si>
  <si>
    <t>kus</t>
  </si>
  <si>
    <t>97105-2341</t>
  </si>
  <si>
    <t>972041111</t>
  </si>
  <si>
    <t>Búranie otv. B strop. pl. do 01m2 hĺ. 20cm</t>
  </si>
  <si>
    <t>97204-1111</t>
  </si>
  <si>
    <t>974031122</t>
  </si>
  <si>
    <t>Vysekanie rýh v tehelnom murive hl. do 3 cm š. do 7 cm</t>
  </si>
  <si>
    <t>97403-1122</t>
  </si>
  <si>
    <t>974031164</t>
  </si>
  <si>
    <t>Vysekanie rýh v tehelnom murive hl. do 15 cm š. do 15 cm</t>
  </si>
  <si>
    <t>97403-1164</t>
  </si>
  <si>
    <t>974082112</t>
  </si>
  <si>
    <t>Vysek. rýh pre vodiče v omietke stien z MV, MVC š. do 3 cm</t>
  </si>
  <si>
    <t>97408-2112</t>
  </si>
  <si>
    <t>975043111</t>
  </si>
  <si>
    <t>Jednorad. podchytenie stropov v. do 3,5 m zaťaž. do 750 kg/m</t>
  </si>
  <si>
    <t>97504-3111</t>
  </si>
  <si>
    <t>979011111</t>
  </si>
  <si>
    <t>Zvislá doprava sute a vybúr. hmôt za prvé podlažie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</si>
  <si>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</si>
  <si>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</si>
  <si>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</si>
  <si>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</si>
  <si>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</si>
  <si>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</si>
  <si>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</si>
  <si>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</si>
  <si>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</si>
  <si>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</si>
  <si>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</si>
  <si>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</si>
  <si>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</si>
  <si>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</si>
  <si>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</si>
  <si>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</si>
  <si>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</si>
  <si>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</si>
  <si>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</si>
  <si>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998011002</t>
  </si>
  <si>
    <t>Presun hmôt pre budovy murované výšky do 12 m</t>
  </si>
  <si>
    <t>99801-1002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</si>
  <si>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</si>
  <si>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</si>
  <si>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</si>
  <si>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</si>
  <si>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</si>
  <si>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</si>
  <si>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711106111</t>
  </si>
  <si>
    <t>Jednozlož. hydroizolačná hmota CEMIX kúpeľňová hydroizolácia dvojnásobná ozn. I03 vodorovná</t>
  </si>
  <si>
    <t>I</t>
  </si>
  <si>
    <t>71110-6111</t>
  </si>
  <si>
    <t>IK</t>
  </si>
  <si>
    <t>998711202</t>
  </si>
  <si>
    <t>Presun hmôt pre izolácie proti vode v objektoch výšky do 12 m</t>
  </si>
  <si>
    <t>99871-1202</t>
  </si>
  <si>
    <t>45.22.20</t>
  </si>
  <si>
    <t xml:space="preserve">711 - Izolácie proti vode a vlhkosti  spolu: </t>
  </si>
  <si>
    <t>713 - Izolácie tepelné</t>
  </si>
  <si>
    <t>713</t>
  </si>
  <si>
    <t>713111111</t>
  </si>
  <si>
    <t>Montáž tep. izolácie stropov, položenie na vrch</t>
  </si>
  <si>
    <t>71311-1111</t>
  </si>
  <si>
    <t>45.32.11</t>
  </si>
  <si>
    <t>MAT</t>
  </si>
  <si>
    <t>631411800</t>
  </si>
  <si>
    <t>Doska čadičová NOBASIL MPE(M) 40kg/m3 hr. 20 cm</t>
  </si>
  <si>
    <t>26.82.16</t>
  </si>
  <si>
    <t>IZ</t>
  </si>
  <si>
    <t>998713202</t>
  </si>
  <si>
    <t>Presun hmôt pre izolácie tepelné v objektoch výšky do 12 m</t>
  </si>
  <si>
    <t>99871-3202</t>
  </si>
  <si>
    <t xml:space="preserve">713 - Izolácie tepelné  spolu: </t>
  </si>
  <si>
    <t>721 - Vnútorná kanalizácia</t>
  </si>
  <si>
    <t>721</t>
  </si>
  <si>
    <t>721170906</t>
  </si>
  <si>
    <t>Opr. PVC potrubia, vsadenie odbočky do potrubia D 63</t>
  </si>
  <si>
    <t>72117-0906</t>
  </si>
  <si>
    <t>45.33.20</t>
  </si>
  <si>
    <t>721170909</t>
  </si>
  <si>
    <t>Opr. PVC potrubia, vsadenie odbočky do potrubia D 110,114</t>
  </si>
  <si>
    <t>72117-0909</t>
  </si>
  <si>
    <t>721171106</t>
  </si>
  <si>
    <t>Potrubie kanal. z PVC-U rúr hrdlových odpadné D 63x1,8</t>
  </si>
  <si>
    <t>72117-1106</t>
  </si>
  <si>
    <t>721171109</t>
  </si>
  <si>
    <t>Potrubie kanal. z PVC-U rúr hrdlových odpadné D 110x2,2</t>
  </si>
  <si>
    <t>72117-1109</t>
  </si>
  <si>
    <t>721177002</t>
  </si>
  <si>
    <t>Potrubie kanal. odpadné GEBERIT-PE D 40/3 pripojovacie</t>
  </si>
  <si>
    <t>72117-7002</t>
  </si>
  <si>
    <t>721178285</t>
  </si>
  <si>
    <t>Montáž vetracej hlavice pre PP-HT systém potrubie DN 100</t>
  </si>
  <si>
    <t>72117-8285</t>
  </si>
  <si>
    <t>429720930</t>
  </si>
  <si>
    <t>Hlavica samoťahová CAGI 100</t>
  </si>
  <si>
    <t>29.23.30</t>
  </si>
  <si>
    <t>721290111</t>
  </si>
  <si>
    <t>Skúška tesnosti kanalizácie vodou do DN 125</t>
  </si>
  <si>
    <t>72129-0111</t>
  </si>
  <si>
    <t>998721202</t>
  </si>
  <si>
    <t>Presun hmôt pre vnút. kanalizáciu v objektoch výšky do 12 m</t>
  </si>
  <si>
    <t>99872-1202</t>
  </si>
  <si>
    <t>45.33.30</t>
  </si>
  <si>
    <t xml:space="preserve">721 - Vnútorná kanalizácia  spolu: </t>
  </si>
  <si>
    <t>722 - Vnútorný vodovod</t>
  </si>
  <si>
    <t>700</t>
  </si>
  <si>
    <t>722.171</t>
  </si>
  <si>
    <t>Vodovodné potrubie vnútorné z rúr Geberit D 16 s izoláciou Mirelon</t>
  </si>
  <si>
    <t>45.00.00</t>
  </si>
  <si>
    <t>722131911</t>
  </si>
  <si>
    <t>Opr. vodov. ocel. potr. záv. vsadenie odbočky do potr. DN 15</t>
  </si>
  <si>
    <t>súbor</t>
  </si>
  <si>
    <t>72213-1911</t>
  </si>
  <si>
    <t>722139213</t>
  </si>
  <si>
    <t>Potrubie vod. z ocel. rúr závit. pozink. prepojenie potrubia DN 25</t>
  </si>
  <si>
    <t>72213-9213</t>
  </si>
  <si>
    <t>722220111</t>
  </si>
  <si>
    <t>Arm. vod. s 1 závitom, nástenka K 247 pre výt. ventil G 1/2</t>
  </si>
  <si>
    <t>72222-0111</t>
  </si>
  <si>
    <t>722220121</t>
  </si>
  <si>
    <t>Arm. vod. s 1 závitom, nástenka K 247 pre batériu G 1/2x150mm</t>
  </si>
  <si>
    <t>pár</t>
  </si>
  <si>
    <t>72222-0121</t>
  </si>
  <si>
    <t>722231001</t>
  </si>
  <si>
    <t>Armat. vodov. s 2 závitmi, ventil priamy KE 83 C G 1/2</t>
  </si>
  <si>
    <t>72223-1001</t>
  </si>
  <si>
    <t>998722202</t>
  </si>
  <si>
    <t>Presun hmôt pre vnút. vodovod v objektoch výšky do 12 m</t>
  </si>
  <si>
    <t>99872-2202</t>
  </si>
  <si>
    <t xml:space="preserve">722 - Vnútorný vodovod  spolu: </t>
  </si>
  <si>
    <t>725 - Zariaďovacie predmety</t>
  </si>
  <si>
    <t>725112300</t>
  </si>
  <si>
    <t>Záchodová misa z diturvitu kompletná, štandardná kvalita</t>
  </si>
  <si>
    <t>72511-2300</t>
  </si>
  <si>
    <t>725211602</t>
  </si>
  <si>
    <t>Umývadlo keram pripev. na stenu skrutk biele bez krytu na sifón 550 mm</t>
  </si>
  <si>
    <t>72521-1602</t>
  </si>
  <si>
    <t>725810406</t>
  </si>
  <si>
    <t>Ventil rohový s pripojovacou rúrkou T 70 G 1/2</t>
  </si>
  <si>
    <t>72581-0406</t>
  </si>
  <si>
    <t>725821200</t>
  </si>
  <si>
    <t>Batéria umývadlová nástenná G 1/2 x 150 štandardná kvalita</t>
  </si>
  <si>
    <t>72582-1200</t>
  </si>
  <si>
    <t>998725202</t>
  </si>
  <si>
    <t>Presun hmôt pre zariaď. predmety v objektoch výšky do 12 m</t>
  </si>
  <si>
    <t>99872-5202</t>
  </si>
  <si>
    <t xml:space="preserve">725 - Zariaďovacie predmety  spolu: </t>
  </si>
  <si>
    <t>766 - Konštrukcie stolárske</t>
  </si>
  <si>
    <t>766</t>
  </si>
  <si>
    <t>766661112</t>
  </si>
  <si>
    <t>Montáž dvier kompl. otvár. do zárubne 1-krídl. do 0,8m</t>
  </si>
  <si>
    <t>76666-1112</t>
  </si>
  <si>
    <t>45.42.11</t>
  </si>
  <si>
    <t>611617130</t>
  </si>
  <si>
    <t>Dvere vnútorné plné 60x197 dyhované dub</t>
  </si>
  <si>
    <t>20.30.11</t>
  </si>
  <si>
    <t>611617210</t>
  </si>
  <si>
    <t>Dvere vnútorné plné 80x197 dyhované dub</t>
  </si>
  <si>
    <t>766682111</t>
  </si>
  <si>
    <t>Montáž zárubní obložkových pre dvere jednokrídl. hr.steny do 170 mm</t>
  </si>
  <si>
    <t>76668-2111</t>
  </si>
  <si>
    <t>6118A0010</t>
  </si>
  <si>
    <t>Zárubne s obkladovými lištami do 15 cm 60 x 197</t>
  </si>
  <si>
    <t>6118A0030</t>
  </si>
  <si>
    <t>Zárubne s obkladovými lištami do 15 cm 80 x 197</t>
  </si>
  <si>
    <t>998766202</t>
  </si>
  <si>
    <t>Presun hmôt pre konštr. stolárske v objektoch výšky do 12 m</t>
  </si>
  <si>
    <t>99876-6202</t>
  </si>
  <si>
    <t>45.42.13</t>
  </si>
  <si>
    <t xml:space="preserve">766 - Konštrukcie stolárske  spolu: </t>
  </si>
  <si>
    <t>771 - Podlahy z dlaždíc  keramických</t>
  </si>
  <si>
    <t>771</t>
  </si>
  <si>
    <t>771274113</t>
  </si>
  <si>
    <t>Montáž obkl.stupňov hlad.keram.do flex.lep.do 30cm</t>
  </si>
  <si>
    <t>77127-4113</t>
  </si>
  <si>
    <t>45.43.12</t>
  </si>
  <si>
    <t>771274232</t>
  </si>
  <si>
    <t>Montáž obkl.podstup.hlad.keram.do flex.lep.do 20cm</t>
  </si>
  <si>
    <t>77127-4232</t>
  </si>
  <si>
    <t>771414114</t>
  </si>
  <si>
    <t>Montáž soklov pórov.rovných do flexib.lep.do 15cm</t>
  </si>
  <si>
    <t>77141-4114</t>
  </si>
  <si>
    <t>771575109</t>
  </si>
  <si>
    <t>Montáž podláh z dlaždíc keram. rež. hlad. 300x300 do tmelu</t>
  </si>
  <si>
    <t>77157-5109</t>
  </si>
  <si>
    <t>2831C5311</t>
  </si>
  <si>
    <t>Profil schodišťový, šedé PVC MS 8, - 047200</t>
  </si>
  <si>
    <t>25.23.15</t>
  </si>
  <si>
    <t>597637250</t>
  </si>
  <si>
    <t>Dlaž. neglaz.  300x300x9 I</t>
  </si>
  <si>
    <t>26.30.10</t>
  </si>
  <si>
    <t>998771202</t>
  </si>
  <si>
    <t>Presun hmôt pre podlahy z dlaždíc v objektoch výšky do 12 m</t>
  </si>
  <si>
    <t>99877-1202</t>
  </si>
  <si>
    <t xml:space="preserve">771 - Podlahy z dlaždíc  keramických  spolu: </t>
  </si>
  <si>
    <t>775 - Podlahy vlysové a parketové</t>
  </si>
  <si>
    <t>775</t>
  </si>
  <si>
    <t>775591906</t>
  </si>
  <si>
    <t>Oprava podlah drevených - tmelenie celoplošné palubkovej podlahy</t>
  </si>
  <si>
    <t>77559-1906</t>
  </si>
  <si>
    <t>775591912</t>
  </si>
  <si>
    <t>Oprava podlah drevených - brúsenie stredné</t>
  </si>
  <si>
    <t>77559-1912</t>
  </si>
  <si>
    <t>775591921</t>
  </si>
  <si>
    <t>Oprava podlah drevených - základný lak</t>
  </si>
  <si>
    <t>77559-1921</t>
  </si>
  <si>
    <t>775591922</t>
  </si>
  <si>
    <t>Oprava podlah drevených - vrchný lak pre bežnú záťaž</t>
  </si>
  <si>
    <t>77559-1922</t>
  </si>
  <si>
    <t>775591926</t>
  </si>
  <si>
    <t>Oprava podlah drevených - medzibrúsenie medzi vrstvami laku</t>
  </si>
  <si>
    <t>77559-1926</t>
  </si>
  <si>
    <t xml:space="preserve">775 - Podlahy vlysové a parketové  spolu: </t>
  </si>
  <si>
    <t>781 - Obklady z obkladačiek a dosiek</t>
  </si>
  <si>
    <t>781415014</t>
  </si>
  <si>
    <t>Montáž obkladov vnút. z obklad. pórovin. 200x200 do tmelu</t>
  </si>
  <si>
    <t>78141-5014</t>
  </si>
  <si>
    <t>781446444</t>
  </si>
  <si>
    <t>Oprava obkladov stien z obkladačiek hutných, keram. do tmelu,veľkosť 200x200 mm</t>
  </si>
  <si>
    <t>78144-6444</t>
  </si>
  <si>
    <t>781494111</t>
  </si>
  <si>
    <t>Montáž plastových profilov do flexib. lepidla, roh</t>
  </si>
  <si>
    <t>78149-4111</t>
  </si>
  <si>
    <t>781544230</t>
  </si>
  <si>
    <t>Montáž obkladov ostenia do flexib.lep.200x200</t>
  </si>
  <si>
    <t>78154-4230</t>
  </si>
  <si>
    <t>597670800</t>
  </si>
  <si>
    <t>Obkl. ker. RAKODUR 200x200x8 OT2 I</t>
  </si>
  <si>
    <t>781644230</t>
  </si>
  <si>
    <t>Montáž obkladov parapetov do flexib.lep.200x200</t>
  </si>
  <si>
    <t>78164-4230</t>
  </si>
  <si>
    <t>998781202</t>
  </si>
  <si>
    <t>Presun hmôt pre obklady keramické v objektoch výšky do 12 m</t>
  </si>
  <si>
    <t>99878-1202</t>
  </si>
  <si>
    <t xml:space="preserve">781 - Obklady z obkladačiek a dosiek  spolu: </t>
  </si>
  <si>
    <t>783 - Nátery</t>
  </si>
  <si>
    <t>783</t>
  </si>
  <si>
    <t>783612940</t>
  </si>
  <si>
    <t>Opr. náterov stolár. výrob. olejové dvojnás.+1x lak+2x plné tmelenie</t>
  </si>
  <si>
    <t>78361-2940</t>
  </si>
  <si>
    <t>45.44.22</t>
  </si>
  <si>
    <t xml:space="preserve">783 - Nátery  spolu: </t>
  </si>
  <si>
    <t>784 - Maľby</t>
  </si>
  <si>
    <t>784</t>
  </si>
  <si>
    <t>784412301</t>
  </si>
  <si>
    <t>Pačok 2x váp. mliekom s obrús. a presádr. v miest. do 3,8m</t>
  </si>
  <si>
    <t>78441-2301</t>
  </si>
  <si>
    <t>45.44.21</t>
  </si>
  <si>
    <t>784452571</t>
  </si>
  <si>
    <t>Maľba zo zmesí tekut. Esmal 1far. dvojnás. v miest. do 3,8m</t>
  </si>
  <si>
    <t>78445-2571</t>
  </si>
  <si>
    <t xml:space="preserve">784 - Maľby  spolu: </t>
  </si>
  <si>
    <t xml:space="preserve">PRÁCE A DODÁVKY PSV  spolu: </t>
  </si>
  <si>
    <t>PRÁCE A DODÁVKY M</t>
  </si>
  <si>
    <t>M21 - 155 Elektromontáže</t>
  </si>
  <si>
    <t>921</t>
  </si>
  <si>
    <t>210010301</t>
  </si>
  <si>
    <t>Montáž krabice do muriva 1-nás KP (68) bez zapojenia, prístrojová</t>
  </si>
  <si>
    <t>M</t>
  </si>
  <si>
    <t>74212-0301</t>
  </si>
  <si>
    <t>45.31.1*</t>
  </si>
  <si>
    <t>MK</t>
  </si>
  <si>
    <t>345600I000</t>
  </si>
  <si>
    <t>Krabica KP prístrojová 1-nás 020912 : ASD 70 (D70x45) bezhalogénová</t>
  </si>
  <si>
    <t>31.20.27</t>
  </si>
  <si>
    <t xml:space="preserve">020912              </t>
  </si>
  <si>
    <t>MZ</t>
  </si>
  <si>
    <t>210010321</t>
  </si>
  <si>
    <t>Montáž krabice do muriva KR (68) vrátane zapojenia, rozvodka s vekom a svorkovnicou</t>
  </si>
  <si>
    <t>74212-0321</t>
  </si>
  <si>
    <t>345608D000</t>
  </si>
  <si>
    <t>Krabica KR (68) rozvodná : 6400-221/3 (D71x43) kompletná (4x3/4mm2) spojenie do súvislého radu</t>
  </si>
  <si>
    <t xml:space="preserve">10010586.00         </t>
  </si>
  <si>
    <t>210010502</t>
  </si>
  <si>
    <t>Osadenie lustrovej svorky do 3x4mm2, vrátane zapojenia</t>
  </si>
  <si>
    <t>74212-0502</t>
  </si>
  <si>
    <t>210110041</t>
  </si>
  <si>
    <t>Montáž, spínač zapustený IP20, rad.1</t>
  </si>
  <si>
    <t>74311-0041</t>
  </si>
  <si>
    <t>345300A001</t>
  </si>
  <si>
    <t>Spínač rad.1 : 3559-A01345 (T,Le,Ne,NeT,E,Ti,TiA,Fu,So,Soc,ae,Ref) bez krytu a rámika</t>
  </si>
  <si>
    <t>31.20.25</t>
  </si>
  <si>
    <t xml:space="preserve">3559-A01345         </t>
  </si>
  <si>
    <t>210110043</t>
  </si>
  <si>
    <t>Montáž, spínač zapustený IP20, rad.5</t>
  </si>
  <si>
    <t>74311-0043</t>
  </si>
  <si>
    <t>345313A001</t>
  </si>
  <si>
    <t>Prepínač rad.5 : 3559-A05345 (T,Le,Ne,NeT,E,Ti,TiA,Fu,So,Soc,ae,Ref) bez krytu a rámika</t>
  </si>
  <si>
    <t xml:space="preserve">3559-A05345         </t>
  </si>
  <si>
    <t>210110045</t>
  </si>
  <si>
    <t>Montáž, prepínač zapustený IP20, rad.6</t>
  </si>
  <si>
    <t>74311-0045</t>
  </si>
  <si>
    <t>345324A001</t>
  </si>
  <si>
    <t>Prepínač rad.6 : 3559-A06345 (T,Le,Ne,NeT,E,Ti,TiA,Fu,So,Soc,ae,Ref) bez krytu a rámika</t>
  </si>
  <si>
    <t xml:space="preserve">3559-A06345         </t>
  </si>
  <si>
    <t>210200063</t>
  </si>
  <si>
    <t>Montáž, priemyselné svietidlo, prisadené IP54-66 - 1x svet. zdroj (LED, halog, komp)</t>
  </si>
  <si>
    <t>74334-0063</t>
  </si>
  <si>
    <t>3482E0134</t>
  </si>
  <si>
    <t>Svietidlo stropné žiarivk. 231 57 61 Z 58/65 W IP 20</t>
  </si>
  <si>
    <t>31.50.25</t>
  </si>
  <si>
    <t xml:space="preserve">231 57 61           </t>
  </si>
  <si>
    <t>3482P00208</t>
  </si>
  <si>
    <t>Svietidlo historické</t>
  </si>
  <si>
    <t xml:space="preserve">872790058053200     </t>
  </si>
  <si>
    <t>210810045</t>
  </si>
  <si>
    <t>Montáž, kábel Cu 750V uložený pevne CYKY 3x1,5</t>
  </si>
  <si>
    <t>74221-0045</t>
  </si>
  <si>
    <t>341203M101</t>
  </si>
  <si>
    <t>Kábel Cu 750V : CYKY-O 3x1,5</t>
  </si>
  <si>
    <t>31.30.13</t>
  </si>
  <si>
    <t xml:space="preserve">CYKY 3x1,5          </t>
  </si>
  <si>
    <t>341210M110</t>
  </si>
  <si>
    <t>Kábel bezhalogénový Cu 1kV : 1-CXKE-R-J 3x1,5</t>
  </si>
  <si>
    <t>210810046</t>
  </si>
  <si>
    <t>Montáž, kábel Cu 750V uložený pevne CYKY 3x2,5</t>
  </si>
  <si>
    <t>74221-0046</t>
  </si>
  <si>
    <t>341203M110</t>
  </si>
  <si>
    <t>Kábel Cu 750V : CYKY-J 3x2,5</t>
  </si>
  <si>
    <t xml:space="preserve">CYKY 3x2,5          </t>
  </si>
  <si>
    <t xml:space="preserve">M21 - 155 Elektromontáže  spolu: </t>
  </si>
  <si>
    <t xml:space="preserve">PRÁCE A DODÁVKY M  spolu: </t>
  </si>
  <si>
    <t>Za rozpočet celkom</t>
  </si>
  <si>
    <t xml:space="preserve">Spracoval:                   </t>
  </si>
  <si>
    <t>Výkaz výmer</t>
  </si>
  <si>
    <t xml:space="preserve">Projektant:  </t>
  </si>
  <si>
    <t>Odberateľ: Obec Hladovka, Hladovka45, 027 13 Hladovka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</si>
</sst>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Sk&quot;_-;\-* #,##0\ &quot;Sk&quot;_-;_-* &quot;-&quot;\ &quot;Sk&quot;_-;_-@_-"/>
    <numFmt numFmtId="165" formatCode="#,##0.00000"/>
    <numFmt numFmtId="166" formatCode="#,##0.0000"/>
    <numFmt numFmtId="167" formatCode="#,##0.000"/>
    <numFmt numFmtId="168" formatCode="#,##0&quot; Sk&quot;;[Red]&quot;-&quot;#,##0&quot; Sk&quot;"/>
    <numFmt numFmtId="169" formatCode="#,##0.0"/>
    <numFmt numFmtId="170" formatCode="0.000"/>
  </numFmts>
  <fonts count="16">
    <font>
      <sz val="10"/>
      <name val="Arial"/>
      <charset val="238"/>
    </font>
    <font>
      <sz val="8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">
    <xf numFmtId="0" fontId="0" fillId="0" borderId="0"/>
    <xf numFmtId="0" fontId="8" fillId="0" borderId="0"/>
    <xf numFmtId="0" fontId="9" fillId="0" borderId="9" applyFont="0" applyFill="0" applyBorder="0">
      <alignment vertical="center"/>
    </xf>
    <xf numFmtId="0" fontId="7" fillId="3" borderId="0" applyNumberFormat="0" applyBorder="0" applyAlignment="0" applyProtection="0"/>
    <xf numFmtId="164" fontId="8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68" fontId="9" fillId="0" borderId="9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9" applyFont="0" applyFill="0"/>
    <xf numFmtId="0" fontId="9" fillId="0" borderId="9">
      <alignment vertical="center"/>
    </xf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2" fillId="0" borderId="10" applyNumberFormat="0" applyFill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9" fillId="0" borderId="1" applyBorder="0">
      <alignment vertical="center"/>
    </xf>
    <xf numFmtId="0" fontId="11" fillId="0" borderId="0" applyNumberFormat="0" applyFill="0" applyBorder="0" applyAlignment="0" applyProtection="0"/>
    <xf numFmtId="0" fontId="9" fillId="0" borderId="1">
      <alignment vertical="center"/>
    </xf>
  </cellStyleXfs>
  <cellXfs count="60">
    <xf numFmtId="0" fontId="0" fillId="0" borderId="0" xfId="0"/>
    <xf numFmtId="0" fontId="3" fillId="0" borderId="0" xfId="1" applyFont="1"/>
    <xf numFmtId="0" fontId="4" fillId="0" borderId="0" xfId="1" applyFont="1"/>
    <xf numFmtId="49" fontId="4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167" fontId="1" fillId="0" borderId="0" xfId="0" applyNumberFormat="1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0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7" fontId="1" fillId="0" borderId="3" xfId="0" applyNumberFormat="1" applyFont="1" applyBorder="1" applyProtection="1"/>
    <xf numFmtId="0" fontId="1" fillId="0" borderId="3" xfId="0" applyFont="1" applyBorder="1" applyProtection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right"/>
    </xf>
    <xf numFmtId="49" fontId="14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4" fillId="0" borderId="0" xfId="0" applyNumberFormat="1" applyFont="1" applyAlignment="1" applyProtection="1">
      <alignment vertical="top"/>
    </xf>
    <xf numFmtId="165" fontId="14" fillId="0" borderId="0" xfId="0" applyNumberFormat="1" applyFont="1" applyAlignment="1" applyProtection="1">
      <alignment vertical="top"/>
    </xf>
    <xf numFmtId="167" fontId="14" fillId="0" borderId="0" xfId="0" applyNumberFormat="1" applyFont="1" applyAlignment="1" applyProtection="1">
      <alignment vertical="top"/>
    </xf>
    <xf numFmtId="49" fontId="3" fillId="0" borderId="0" xfId="1" applyNumberFormat="1" applyFont="1"/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showGridLines="0" tabSelected="1" topLeftCell="A166" workbookViewId="0">
      <selection activeCell="O6" sqref="O6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 customWidth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 customWidth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 customWidth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482</v>
      </c>
      <c r="B1" s="4"/>
      <c r="C1" s="4"/>
      <c r="D1" s="4"/>
      <c r="E1" s="58" t="s">
        <v>479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481</v>
      </c>
      <c r="B2" s="4"/>
      <c r="C2" s="4"/>
      <c r="D2" s="4"/>
      <c r="E2" s="8" t="s">
        <v>66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8</v>
      </c>
      <c r="AA2" s="2" t="s">
        <v>9</v>
      </c>
      <c r="AB2" s="2" t="s">
        <v>10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58" t="s">
        <v>11</v>
      </c>
      <c r="B3" s="4"/>
      <c r="C3" s="4"/>
      <c r="D3" s="4"/>
      <c r="E3" s="58" t="s">
        <v>12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10</v>
      </c>
      <c r="AC3" s="2" t="s">
        <v>15</v>
      </c>
      <c r="AD3" s="3" t="s">
        <v>16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10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10</v>
      </c>
      <c r="AC5" s="2" t="s">
        <v>15</v>
      </c>
      <c r="AD5" s="3" t="s">
        <v>16</v>
      </c>
      <c r="AE5" s="41">
        <v>4</v>
      </c>
      <c r="AF5" s="46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20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9" t="s">
        <v>480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21</v>
      </c>
      <c r="B9" s="9" t="s">
        <v>22</v>
      </c>
      <c r="C9" s="9" t="s">
        <v>23</v>
      </c>
      <c r="D9" s="9" t="s">
        <v>24</v>
      </c>
      <c r="E9" s="9" t="s">
        <v>25</v>
      </c>
      <c r="F9" s="9" t="s">
        <v>26</v>
      </c>
      <c r="G9" s="9" t="s">
        <v>27</v>
      </c>
      <c r="H9" s="9" t="s">
        <v>28</v>
      </c>
      <c r="I9" s="9" t="s">
        <v>29</v>
      </c>
      <c r="J9" s="9" t="s">
        <v>30</v>
      </c>
      <c r="K9" s="25" t="s">
        <v>31</v>
      </c>
      <c r="L9" s="26"/>
      <c r="M9" s="27" t="s">
        <v>32</v>
      </c>
      <c r="N9" s="26"/>
      <c r="O9" s="9" t="s">
        <v>0</v>
      </c>
      <c r="P9" s="28" t="s">
        <v>33</v>
      </c>
      <c r="Q9" s="31" t="s">
        <v>25</v>
      </c>
      <c r="R9" s="31" t="s">
        <v>25</v>
      </c>
      <c r="S9" s="28" t="s">
        <v>25</v>
      </c>
      <c r="T9" s="32" t="s">
        <v>34</v>
      </c>
      <c r="U9" s="33" t="s">
        <v>35</v>
      </c>
      <c r="V9" s="34" t="s">
        <v>36</v>
      </c>
      <c r="W9" s="9" t="s">
        <v>37</v>
      </c>
      <c r="X9" s="9" t="s">
        <v>38</v>
      </c>
      <c r="Y9" s="9" t="s">
        <v>39</v>
      </c>
      <c r="Z9" s="47" t="s">
        <v>40</v>
      </c>
      <c r="AA9" s="47" t="s">
        <v>41</v>
      </c>
      <c r="AB9" s="9" t="s">
        <v>36</v>
      </c>
      <c r="AC9" s="9" t="s">
        <v>42</v>
      </c>
      <c r="AD9" s="9" t="s">
        <v>43</v>
      </c>
      <c r="AE9" s="48" t="s">
        <v>44</v>
      </c>
      <c r="AF9" s="48" t="s">
        <v>45</v>
      </c>
      <c r="AG9" s="48" t="s">
        <v>25</v>
      </c>
      <c r="AH9" s="48" t="s">
        <v>46</v>
      </c>
      <c r="AJ9" s="4" t="s">
        <v>68</v>
      </c>
      <c r="AK9" s="4" t="s">
        <v>70</v>
      </c>
    </row>
    <row r="10" spans="1:37">
      <c r="A10" s="10" t="s">
        <v>47</v>
      </c>
      <c r="B10" s="10" t="s">
        <v>48</v>
      </c>
      <c r="C10" s="24"/>
      <c r="D10" s="10" t="s">
        <v>49</v>
      </c>
      <c r="E10" s="10" t="s">
        <v>50</v>
      </c>
      <c r="F10" s="10" t="s">
        <v>51</v>
      </c>
      <c r="G10" s="10" t="s">
        <v>52</v>
      </c>
      <c r="H10" s="10" t="s">
        <v>53</v>
      </c>
      <c r="I10" s="10" t="s">
        <v>54</v>
      </c>
      <c r="J10" s="10"/>
      <c r="K10" s="10" t="s">
        <v>27</v>
      </c>
      <c r="L10" s="10" t="s">
        <v>30</v>
      </c>
      <c r="M10" s="29" t="s">
        <v>27</v>
      </c>
      <c r="N10" s="10" t="s">
        <v>30</v>
      </c>
      <c r="O10" s="10" t="s">
        <v>55</v>
      </c>
      <c r="P10" s="30"/>
      <c r="Q10" s="35" t="s">
        <v>56</v>
      </c>
      <c r="R10" s="35" t="s">
        <v>57</v>
      </c>
      <c r="S10" s="30" t="s">
        <v>58</v>
      </c>
      <c r="T10" s="36" t="s">
        <v>59</v>
      </c>
      <c r="U10" s="37" t="s">
        <v>60</v>
      </c>
      <c r="V10" s="38" t="s">
        <v>61</v>
      </c>
      <c r="W10" s="39"/>
      <c r="X10" s="40"/>
      <c r="Y10" s="40"/>
      <c r="Z10" s="49" t="s">
        <v>62</v>
      </c>
      <c r="AA10" s="49" t="s">
        <v>47</v>
      </c>
      <c r="AB10" s="10" t="s">
        <v>63</v>
      </c>
      <c r="AC10" s="40"/>
      <c r="AD10" s="40"/>
      <c r="AE10" s="50"/>
      <c r="AF10" s="50"/>
      <c r="AG10" s="50"/>
      <c r="AH10" s="50"/>
      <c r="AJ10" s="4" t="s">
        <v>69</v>
      </c>
      <c r="AK10" s="4" t="s">
        <v>71</v>
      </c>
    </row>
    <row r="12" spans="1:37">
      <c r="B12" s="51" t="s">
        <v>72</v>
      </c>
    </row>
    <row r="13" spans="1:37">
      <c r="B13" s="13" t="s">
        <v>73</v>
      </c>
    </row>
    <row r="14" spans="1:37">
      <c r="A14" s="11">
        <v>1</v>
      </c>
      <c r="B14" s="12" t="s">
        <v>74</v>
      </c>
      <c r="C14" s="13" t="s">
        <v>75</v>
      </c>
      <c r="D14" s="14" t="s">
        <v>76</v>
      </c>
      <c r="E14" s="15">
        <v>17.332999999999998</v>
      </c>
      <c r="F14" s="16" t="s">
        <v>77</v>
      </c>
      <c r="H14" s="17">
        <f>ROUND(E14*G14,2)</f>
        <v>0</v>
      </c>
      <c r="J14" s="17">
        <f>ROUND(E14*G14,2)</f>
        <v>0</v>
      </c>
      <c r="K14" s="18">
        <v>9.8530000000000006E-2</v>
      </c>
      <c r="L14" s="18">
        <f>E14*K14</f>
        <v>1.70782049</v>
      </c>
      <c r="N14" s="15">
        <f>E14*M14</f>
        <v>0</v>
      </c>
      <c r="P14" s="16" t="s">
        <v>78</v>
      </c>
      <c r="V14" s="19" t="s">
        <v>65</v>
      </c>
      <c r="X14" s="13" t="s">
        <v>79</v>
      </c>
      <c r="Y14" s="13" t="s">
        <v>75</v>
      </c>
      <c r="Z14" s="16" t="s">
        <v>80</v>
      </c>
      <c r="AJ14" s="4" t="s">
        <v>81</v>
      </c>
      <c r="AK14" s="4" t="s">
        <v>82</v>
      </c>
    </row>
    <row r="15" spans="1:37" ht="25.5">
      <c r="A15" s="11">
        <v>2</v>
      </c>
      <c r="B15" s="12" t="s">
        <v>74</v>
      </c>
      <c r="C15" s="13" t="s">
        <v>83</v>
      </c>
      <c r="D15" s="14" t="s">
        <v>84</v>
      </c>
      <c r="E15" s="15">
        <v>13.25</v>
      </c>
      <c r="F15" s="16" t="s">
        <v>85</v>
      </c>
      <c r="H15" s="17">
        <f>ROUND(E15*G15,2)</f>
        <v>0</v>
      </c>
      <c r="J15" s="17">
        <f>ROUND(E15*G15,2)</f>
        <v>0</v>
      </c>
      <c r="K15" s="18">
        <v>8.0000000000000007E-5</v>
      </c>
      <c r="L15" s="18">
        <f>E15*K15</f>
        <v>1.0600000000000002E-3</v>
      </c>
      <c r="N15" s="15">
        <f>E15*M15</f>
        <v>0</v>
      </c>
      <c r="P15" s="16" t="s">
        <v>78</v>
      </c>
      <c r="V15" s="19" t="s">
        <v>65</v>
      </c>
      <c r="X15" s="13" t="s">
        <v>86</v>
      </c>
      <c r="Y15" s="13" t="s">
        <v>83</v>
      </c>
      <c r="Z15" s="16" t="s">
        <v>80</v>
      </c>
      <c r="AJ15" s="4" t="s">
        <v>81</v>
      </c>
      <c r="AK15" s="4" t="s">
        <v>82</v>
      </c>
    </row>
    <row r="16" spans="1:37" ht="25.5">
      <c r="A16" s="11">
        <v>3</v>
      </c>
      <c r="B16" s="12" t="s">
        <v>74</v>
      </c>
      <c r="C16" s="13" t="s">
        <v>87</v>
      </c>
      <c r="D16" s="14" t="s">
        <v>88</v>
      </c>
      <c r="E16" s="15">
        <v>8.06</v>
      </c>
      <c r="F16" s="16" t="s">
        <v>85</v>
      </c>
      <c r="H16" s="17">
        <f>ROUND(E16*G16,2)</f>
        <v>0</v>
      </c>
      <c r="J16" s="17">
        <f>ROUND(E16*G16,2)</f>
        <v>0</v>
      </c>
      <c r="K16" s="18">
        <v>2.0000000000000002E-5</v>
      </c>
      <c r="L16" s="18">
        <f>E16*K16</f>
        <v>1.6120000000000002E-4</v>
      </c>
      <c r="N16" s="15">
        <f>E16*M16</f>
        <v>0</v>
      </c>
      <c r="P16" s="16" t="s">
        <v>78</v>
      </c>
      <c r="V16" s="19" t="s">
        <v>65</v>
      </c>
      <c r="X16" s="13" t="s">
        <v>89</v>
      </c>
      <c r="Y16" s="13" t="s">
        <v>87</v>
      </c>
      <c r="Z16" s="16" t="s">
        <v>80</v>
      </c>
      <c r="AJ16" s="4" t="s">
        <v>81</v>
      </c>
      <c r="AK16" s="4" t="s">
        <v>82</v>
      </c>
    </row>
    <row r="17" spans="1:37">
      <c r="D17" s="52" t="s">
        <v>90</v>
      </c>
      <c r="E17" s="53">
        <f>J17</f>
        <v>0</v>
      </c>
      <c r="H17" s="53">
        <f>SUM(H12:H16)</f>
        <v>0</v>
      </c>
      <c r="I17" s="53">
        <f>SUM(I12:I16)</f>
        <v>0</v>
      </c>
      <c r="J17" s="53">
        <f>SUM(J12:J16)</f>
        <v>0</v>
      </c>
      <c r="L17" s="54">
        <f>SUM(L12:L16)</f>
        <v>1.7090416900000001</v>
      </c>
      <c r="N17" s="55">
        <f>SUM(N12:N16)</f>
        <v>0</v>
      </c>
      <c r="W17" s="20">
        <f>SUM(W12:W16)</f>
        <v>0</v>
      </c>
    </row>
    <row r="19" spans="1:37">
      <c r="B19" s="13" t="s">
        <v>91</v>
      </c>
    </row>
    <row r="20" spans="1:37">
      <c r="A20" s="11">
        <v>4</v>
      </c>
      <c r="B20" s="12" t="s">
        <v>74</v>
      </c>
      <c r="C20" s="13" t="s">
        <v>92</v>
      </c>
      <c r="D20" s="14" t="s">
        <v>93</v>
      </c>
      <c r="E20" s="15">
        <v>0.189</v>
      </c>
      <c r="F20" s="16" t="s">
        <v>94</v>
      </c>
      <c r="H20" s="17">
        <f>ROUND(E20*G20,2)</f>
        <v>0</v>
      </c>
      <c r="J20" s="17">
        <f>ROUND(E20*G20,2)</f>
        <v>0</v>
      </c>
      <c r="K20" s="18">
        <v>2.42103</v>
      </c>
      <c r="L20" s="18">
        <f>E20*K20</f>
        <v>0.45757467000000002</v>
      </c>
      <c r="N20" s="15">
        <f>E20*M20</f>
        <v>0</v>
      </c>
      <c r="P20" s="16" t="s">
        <v>78</v>
      </c>
      <c r="V20" s="19" t="s">
        <v>65</v>
      </c>
      <c r="X20" s="13" t="s">
        <v>95</v>
      </c>
      <c r="Y20" s="13" t="s">
        <v>92</v>
      </c>
      <c r="Z20" s="16" t="s">
        <v>96</v>
      </c>
      <c r="AJ20" s="4" t="s">
        <v>81</v>
      </c>
      <c r="AK20" s="4" t="s">
        <v>82</v>
      </c>
    </row>
    <row r="21" spans="1:37">
      <c r="A21" s="11">
        <v>5</v>
      </c>
      <c r="B21" s="12" t="s">
        <v>97</v>
      </c>
      <c r="C21" s="13" t="s">
        <v>98</v>
      </c>
      <c r="D21" s="14" t="s">
        <v>99</v>
      </c>
      <c r="E21" s="15">
        <v>1.86</v>
      </c>
      <c r="F21" s="16" t="s">
        <v>77</v>
      </c>
      <c r="H21" s="17">
        <f>ROUND(E21*G21,2)</f>
        <v>0</v>
      </c>
      <c r="J21" s="17">
        <f>ROUND(E21*G21,2)</f>
        <v>0</v>
      </c>
      <c r="K21" s="18">
        <v>6.8999999999999999E-3</v>
      </c>
      <c r="L21" s="18">
        <f>E21*K21</f>
        <v>1.2834E-2</v>
      </c>
      <c r="N21" s="15">
        <f>E21*M21</f>
        <v>0</v>
      </c>
      <c r="P21" s="16" t="s">
        <v>78</v>
      </c>
      <c r="V21" s="19" t="s">
        <v>65</v>
      </c>
      <c r="X21" s="13" t="s">
        <v>100</v>
      </c>
      <c r="Y21" s="13" t="s">
        <v>98</v>
      </c>
      <c r="Z21" s="16" t="s">
        <v>101</v>
      </c>
      <c r="AJ21" s="4" t="s">
        <v>81</v>
      </c>
      <c r="AK21" s="4" t="s">
        <v>82</v>
      </c>
    </row>
    <row r="22" spans="1:37">
      <c r="A22" s="11">
        <v>6</v>
      </c>
      <c r="B22" s="12" t="s">
        <v>97</v>
      </c>
      <c r="C22" s="13" t="s">
        <v>102</v>
      </c>
      <c r="D22" s="14" t="s">
        <v>103</v>
      </c>
      <c r="E22" s="15">
        <v>1.86</v>
      </c>
      <c r="F22" s="16" t="s">
        <v>77</v>
      </c>
      <c r="H22" s="17">
        <f>ROUND(E22*G22,2)</f>
        <v>0</v>
      </c>
      <c r="J22" s="17">
        <f>ROUND(E22*G22,2)</f>
        <v>0</v>
      </c>
      <c r="L22" s="18">
        <f>E22*K22</f>
        <v>0</v>
      </c>
      <c r="N22" s="15">
        <f>E22*M22</f>
        <v>0</v>
      </c>
      <c r="P22" s="16" t="s">
        <v>78</v>
      </c>
      <c r="V22" s="19" t="s">
        <v>65</v>
      </c>
      <c r="X22" s="13" t="s">
        <v>104</v>
      </c>
      <c r="Y22" s="13" t="s">
        <v>102</v>
      </c>
      <c r="Z22" s="16" t="s">
        <v>101</v>
      </c>
      <c r="AJ22" s="4" t="s">
        <v>81</v>
      </c>
      <c r="AK22" s="4" t="s">
        <v>82</v>
      </c>
    </row>
    <row r="23" spans="1:37">
      <c r="A23" s="11">
        <v>7</v>
      </c>
      <c r="B23" s="12" t="s">
        <v>74</v>
      </c>
      <c r="C23" s="13" t="s">
        <v>105</v>
      </c>
      <c r="D23" s="14" t="s">
        <v>106</v>
      </c>
      <c r="E23" s="15">
        <v>1.6E-2</v>
      </c>
      <c r="F23" s="16" t="s">
        <v>107</v>
      </c>
      <c r="H23" s="17">
        <f>ROUND(E23*G23,2)</f>
        <v>0</v>
      </c>
      <c r="J23" s="17">
        <f>ROUND(E23*G23,2)</f>
        <v>0</v>
      </c>
      <c r="K23" s="18">
        <v>1.0463100000000001</v>
      </c>
      <c r="L23" s="18">
        <f>E23*K23</f>
        <v>1.6740960000000003E-2</v>
      </c>
      <c r="N23" s="15">
        <f>E23*M23</f>
        <v>0</v>
      </c>
      <c r="P23" s="16" t="s">
        <v>78</v>
      </c>
      <c r="V23" s="19" t="s">
        <v>65</v>
      </c>
      <c r="X23" s="13" t="s">
        <v>108</v>
      </c>
      <c r="Y23" s="13" t="s">
        <v>105</v>
      </c>
      <c r="Z23" s="16" t="s">
        <v>96</v>
      </c>
      <c r="AJ23" s="4" t="s">
        <v>81</v>
      </c>
      <c r="AK23" s="4" t="s">
        <v>82</v>
      </c>
    </row>
    <row r="24" spans="1:37">
      <c r="D24" s="52" t="s">
        <v>109</v>
      </c>
      <c r="E24" s="53">
        <f>J24</f>
        <v>0</v>
      </c>
      <c r="H24" s="53">
        <f>SUM(H19:H23)</f>
        <v>0</v>
      </c>
      <c r="I24" s="53">
        <f>SUM(I19:I23)</f>
        <v>0</v>
      </c>
      <c r="J24" s="53">
        <f>SUM(J19:J23)</f>
        <v>0</v>
      </c>
      <c r="L24" s="54">
        <f>SUM(L19:L23)</f>
        <v>0.48714963000000006</v>
      </c>
      <c r="N24" s="55">
        <f>SUM(N19:N23)</f>
        <v>0</v>
      </c>
      <c r="W24" s="20">
        <f>SUM(W19:W23)</f>
        <v>0</v>
      </c>
    </row>
    <row r="26" spans="1:37">
      <c r="B26" s="13" t="s">
        <v>110</v>
      </c>
    </row>
    <row r="27" spans="1:37" ht="25.5">
      <c r="A27" s="11">
        <v>8</v>
      </c>
      <c r="B27" s="12" t="s">
        <v>111</v>
      </c>
      <c r="C27" s="13" t="s">
        <v>112</v>
      </c>
      <c r="D27" s="14" t="s">
        <v>113</v>
      </c>
      <c r="E27" s="15">
        <v>4.08</v>
      </c>
      <c r="F27" s="16" t="s">
        <v>77</v>
      </c>
      <c r="H27" s="17">
        <f t="shared" ref="H27:H32" si="0">ROUND(E27*G27,2)</f>
        <v>0</v>
      </c>
      <c r="J27" s="17">
        <f t="shared" ref="J27:J32" si="1">ROUND(E27*G27,2)</f>
        <v>0</v>
      </c>
      <c r="K27" s="18">
        <v>5.731E-2</v>
      </c>
      <c r="L27" s="18">
        <f t="shared" ref="L27:L32" si="2">E27*K27</f>
        <v>0.2338248</v>
      </c>
      <c r="N27" s="15">
        <f t="shared" ref="N27:N32" si="3">E27*M27</f>
        <v>0</v>
      </c>
      <c r="P27" s="16" t="s">
        <v>78</v>
      </c>
      <c r="V27" s="19" t="s">
        <v>65</v>
      </c>
      <c r="X27" s="13" t="s">
        <v>114</v>
      </c>
      <c r="Y27" s="13" t="s">
        <v>112</v>
      </c>
      <c r="Z27" s="16" t="s">
        <v>115</v>
      </c>
      <c r="AJ27" s="4" t="s">
        <v>81</v>
      </c>
      <c r="AK27" s="4" t="s">
        <v>82</v>
      </c>
    </row>
    <row r="28" spans="1:37">
      <c r="A28" s="11">
        <v>9</v>
      </c>
      <c r="B28" s="12" t="s">
        <v>74</v>
      </c>
      <c r="C28" s="13" t="s">
        <v>116</v>
      </c>
      <c r="D28" s="14" t="s">
        <v>117</v>
      </c>
      <c r="E28" s="15">
        <v>7.04</v>
      </c>
      <c r="F28" s="16" t="s">
        <v>77</v>
      </c>
      <c r="H28" s="17">
        <f t="shared" si="0"/>
        <v>0</v>
      </c>
      <c r="J28" s="17">
        <f t="shared" si="1"/>
        <v>0</v>
      </c>
      <c r="K28" s="18">
        <v>5.7799999999999997E-2</v>
      </c>
      <c r="L28" s="18">
        <f t="shared" si="2"/>
        <v>0.406912</v>
      </c>
      <c r="N28" s="15">
        <f t="shared" si="3"/>
        <v>0</v>
      </c>
      <c r="P28" s="16" t="s">
        <v>78</v>
      </c>
      <c r="V28" s="19" t="s">
        <v>65</v>
      </c>
      <c r="X28" s="13" t="s">
        <v>118</v>
      </c>
      <c r="Y28" s="13" t="s">
        <v>116</v>
      </c>
      <c r="Z28" s="16" t="s">
        <v>115</v>
      </c>
      <c r="AJ28" s="4" t="s">
        <v>81</v>
      </c>
      <c r="AK28" s="4" t="s">
        <v>82</v>
      </c>
    </row>
    <row r="29" spans="1:37" ht="25.5">
      <c r="A29" s="11">
        <v>10</v>
      </c>
      <c r="B29" s="12" t="s">
        <v>74</v>
      </c>
      <c r="C29" s="13" t="s">
        <v>119</v>
      </c>
      <c r="D29" s="14" t="s">
        <v>120</v>
      </c>
      <c r="E29" s="15">
        <v>13.6</v>
      </c>
      <c r="F29" s="16" t="s">
        <v>85</v>
      </c>
      <c r="H29" s="17">
        <f t="shared" si="0"/>
        <v>0</v>
      </c>
      <c r="J29" s="17">
        <f t="shared" si="1"/>
        <v>0</v>
      </c>
      <c r="L29" s="18">
        <f t="shared" si="2"/>
        <v>0</v>
      </c>
      <c r="N29" s="15">
        <f t="shared" si="3"/>
        <v>0</v>
      </c>
      <c r="P29" s="16" t="s">
        <v>78</v>
      </c>
      <c r="V29" s="19" t="s">
        <v>65</v>
      </c>
      <c r="X29" s="13" t="s">
        <v>121</v>
      </c>
      <c r="Y29" s="13" t="s">
        <v>119</v>
      </c>
      <c r="Z29" s="16" t="s">
        <v>115</v>
      </c>
      <c r="AJ29" s="4" t="s">
        <v>81</v>
      </c>
      <c r="AK29" s="4" t="s">
        <v>82</v>
      </c>
    </row>
    <row r="30" spans="1:37">
      <c r="A30" s="11">
        <v>11</v>
      </c>
      <c r="B30" s="12" t="s">
        <v>74</v>
      </c>
      <c r="C30" s="13" t="s">
        <v>122</v>
      </c>
      <c r="D30" s="14" t="s">
        <v>123</v>
      </c>
      <c r="E30" s="15">
        <v>32.104999999999997</v>
      </c>
      <c r="F30" s="16" t="s">
        <v>77</v>
      </c>
      <c r="H30" s="17">
        <f t="shared" si="0"/>
        <v>0</v>
      </c>
      <c r="J30" s="17">
        <f t="shared" si="1"/>
        <v>0</v>
      </c>
      <c r="K30" s="18">
        <v>2.9749999999999999E-2</v>
      </c>
      <c r="L30" s="18">
        <f t="shared" si="2"/>
        <v>0.95512374999999983</v>
      </c>
      <c r="N30" s="15">
        <f t="shared" si="3"/>
        <v>0</v>
      </c>
      <c r="P30" s="16" t="s">
        <v>78</v>
      </c>
      <c r="V30" s="19" t="s">
        <v>65</v>
      </c>
      <c r="X30" s="13" t="s">
        <v>124</v>
      </c>
      <c r="Y30" s="13" t="s">
        <v>122</v>
      </c>
      <c r="Z30" s="16" t="s">
        <v>115</v>
      </c>
      <c r="AJ30" s="4" t="s">
        <v>81</v>
      </c>
      <c r="AK30" s="4" t="s">
        <v>82</v>
      </c>
    </row>
    <row r="31" spans="1:37" ht="25.5">
      <c r="A31" s="11">
        <v>12</v>
      </c>
      <c r="B31" s="12" t="s">
        <v>74</v>
      </c>
      <c r="C31" s="13" t="s">
        <v>125</v>
      </c>
      <c r="D31" s="14" t="s">
        <v>126</v>
      </c>
      <c r="E31" s="15">
        <v>32.104999999999997</v>
      </c>
      <c r="F31" s="16" t="s">
        <v>77</v>
      </c>
      <c r="H31" s="17">
        <f t="shared" si="0"/>
        <v>0</v>
      </c>
      <c r="J31" s="17">
        <f t="shared" si="1"/>
        <v>0</v>
      </c>
      <c r="K31" s="18">
        <v>3.3E-4</v>
      </c>
      <c r="L31" s="18">
        <f t="shared" si="2"/>
        <v>1.0594649999999999E-2</v>
      </c>
      <c r="N31" s="15">
        <f t="shared" si="3"/>
        <v>0</v>
      </c>
      <c r="P31" s="16" t="s">
        <v>78</v>
      </c>
      <c r="V31" s="19" t="s">
        <v>65</v>
      </c>
      <c r="X31" s="13" t="s">
        <v>127</v>
      </c>
      <c r="Y31" s="13" t="s">
        <v>125</v>
      </c>
      <c r="Z31" s="16" t="s">
        <v>115</v>
      </c>
      <c r="AJ31" s="4" t="s">
        <v>81</v>
      </c>
      <c r="AK31" s="4" t="s">
        <v>82</v>
      </c>
    </row>
    <row r="32" spans="1:37" ht="25.5">
      <c r="A32" s="11">
        <v>13</v>
      </c>
      <c r="B32" s="12" t="s">
        <v>74</v>
      </c>
      <c r="C32" s="13" t="s">
        <v>128</v>
      </c>
      <c r="D32" s="14" t="s">
        <v>129</v>
      </c>
      <c r="E32" s="15">
        <v>9.81</v>
      </c>
      <c r="F32" s="16" t="s">
        <v>77</v>
      </c>
      <c r="H32" s="17">
        <f t="shared" si="0"/>
        <v>0</v>
      </c>
      <c r="J32" s="17">
        <f t="shared" si="1"/>
        <v>0</v>
      </c>
      <c r="K32" s="18">
        <v>3.6720000000000003E-2</v>
      </c>
      <c r="L32" s="18">
        <f t="shared" si="2"/>
        <v>0.36022320000000002</v>
      </c>
      <c r="N32" s="15">
        <f t="shared" si="3"/>
        <v>0</v>
      </c>
      <c r="P32" s="16" t="s">
        <v>78</v>
      </c>
      <c r="V32" s="19" t="s">
        <v>65</v>
      </c>
      <c r="X32" s="13" t="s">
        <v>130</v>
      </c>
      <c r="Y32" s="13" t="s">
        <v>128</v>
      </c>
      <c r="Z32" s="16" t="s">
        <v>131</v>
      </c>
      <c r="AJ32" s="4" t="s">
        <v>81</v>
      </c>
      <c r="AK32" s="4" t="s">
        <v>82</v>
      </c>
    </row>
    <row r="33" spans="1:37">
      <c r="D33" s="52" t="s">
        <v>132</v>
      </c>
      <c r="E33" s="53">
        <f>J33</f>
        <v>0</v>
      </c>
      <c r="H33" s="53">
        <f>SUM(H26:H32)</f>
        <v>0</v>
      </c>
      <c r="I33" s="53">
        <f>SUM(I26:I32)</f>
        <v>0</v>
      </c>
      <c r="J33" s="53">
        <f>SUM(J26:J32)</f>
        <v>0</v>
      </c>
      <c r="L33" s="54">
        <f>SUM(L26:L32)</f>
        <v>1.9666783999999999</v>
      </c>
      <c r="N33" s="55">
        <f>SUM(N26:N32)</f>
        <v>0</v>
      </c>
      <c r="W33" s="20">
        <f>SUM(W26:W32)</f>
        <v>0</v>
      </c>
    </row>
    <row r="35" spans="1:37">
      <c r="B35" s="13" t="s">
        <v>133</v>
      </c>
    </row>
    <row r="36" spans="1:37">
      <c r="A36" s="11">
        <v>14</v>
      </c>
      <c r="B36" s="12" t="s">
        <v>134</v>
      </c>
      <c r="C36" s="13" t="s">
        <v>135</v>
      </c>
      <c r="D36" s="14" t="s">
        <v>136</v>
      </c>
      <c r="E36" s="15">
        <v>10.11</v>
      </c>
      <c r="F36" s="16" t="s">
        <v>77</v>
      </c>
      <c r="H36" s="17">
        <f t="shared" ref="H36:H54" si="4">ROUND(E36*G36,2)</f>
        <v>0</v>
      </c>
      <c r="J36" s="17">
        <f t="shared" ref="J36:J54" si="5">ROUND(E36*G36,2)</f>
        <v>0</v>
      </c>
      <c r="K36" s="18">
        <v>1.2700000000000001E-3</v>
      </c>
      <c r="L36" s="18">
        <f t="shared" ref="L36:L54" si="6">E36*K36</f>
        <v>1.2839700000000001E-2</v>
      </c>
      <c r="N36" s="15">
        <f t="shared" ref="N36:N54" si="7">E36*M36</f>
        <v>0</v>
      </c>
      <c r="P36" s="16" t="s">
        <v>78</v>
      </c>
      <c r="V36" s="19" t="s">
        <v>65</v>
      </c>
      <c r="X36" s="13" t="s">
        <v>137</v>
      </c>
      <c r="Y36" s="13" t="s">
        <v>135</v>
      </c>
      <c r="Z36" s="16" t="s">
        <v>138</v>
      </c>
      <c r="AJ36" s="4" t="s">
        <v>81</v>
      </c>
      <c r="AK36" s="4" t="s">
        <v>82</v>
      </c>
    </row>
    <row r="37" spans="1:37" ht="25.5">
      <c r="A37" s="11">
        <v>15</v>
      </c>
      <c r="B37" s="12" t="s">
        <v>139</v>
      </c>
      <c r="C37" s="13" t="s">
        <v>140</v>
      </c>
      <c r="D37" s="14" t="s">
        <v>141</v>
      </c>
      <c r="E37" s="15">
        <v>0.9</v>
      </c>
      <c r="F37" s="16" t="s">
        <v>94</v>
      </c>
      <c r="H37" s="17">
        <f t="shared" si="4"/>
        <v>0</v>
      </c>
      <c r="J37" s="17">
        <f t="shared" si="5"/>
        <v>0</v>
      </c>
      <c r="K37" s="18">
        <v>1.31E-3</v>
      </c>
      <c r="L37" s="18">
        <f t="shared" si="6"/>
        <v>1.1789999999999999E-3</v>
      </c>
      <c r="M37" s="15">
        <v>1.8</v>
      </c>
      <c r="N37" s="15">
        <f t="shared" si="7"/>
        <v>1.62</v>
      </c>
      <c r="P37" s="16" t="s">
        <v>78</v>
      </c>
      <c r="V37" s="19" t="s">
        <v>65</v>
      </c>
      <c r="X37" s="13" t="s">
        <v>142</v>
      </c>
      <c r="Y37" s="13" t="s">
        <v>140</v>
      </c>
      <c r="Z37" s="16" t="s">
        <v>143</v>
      </c>
      <c r="AJ37" s="4" t="s">
        <v>81</v>
      </c>
      <c r="AK37" s="4" t="s">
        <v>82</v>
      </c>
    </row>
    <row r="38" spans="1:37" ht="25.5">
      <c r="A38" s="11">
        <v>16</v>
      </c>
      <c r="B38" s="12" t="s">
        <v>144</v>
      </c>
      <c r="C38" s="13" t="s">
        <v>145</v>
      </c>
      <c r="D38" s="14" t="s">
        <v>146</v>
      </c>
      <c r="E38" s="15">
        <v>0.16400000000000001</v>
      </c>
      <c r="F38" s="16" t="s">
        <v>94</v>
      </c>
      <c r="H38" s="17">
        <f t="shared" si="4"/>
        <v>0</v>
      </c>
      <c r="J38" s="17">
        <f t="shared" si="5"/>
        <v>0</v>
      </c>
      <c r="L38" s="18">
        <f t="shared" si="6"/>
        <v>0</v>
      </c>
      <c r="M38" s="15">
        <v>2.2000000000000002</v>
      </c>
      <c r="N38" s="15">
        <f t="shared" si="7"/>
        <v>0.36080000000000007</v>
      </c>
      <c r="P38" s="16" t="s">
        <v>78</v>
      </c>
      <c r="V38" s="19" t="s">
        <v>65</v>
      </c>
      <c r="X38" s="13" t="s">
        <v>147</v>
      </c>
      <c r="Y38" s="13" t="s">
        <v>145</v>
      </c>
      <c r="Z38" s="16" t="s">
        <v>143</v>
      </c>
      <c r="AJ38" s="4" t="s">
        <v>81</v>
      </c>
      <c r="AK38" s="4" t="s">
        <v>82</v>
      </c>
    </row>
    <row r="39" spans="1:37" ht="25.5">
      <c r="A39" s="11">
        <v>17</v>
      </c>
      <c r="B39" s="12" t="s">
        <v>139</v>
      </c>
      <c r="C39" s="13" t="s">
        <v>148</v>
      </c>
      <c r="D39" s="14" t="s">
        <v>149</v>
      </c>
      <c r="E39" s="15">
        <v>1.26</v>
      </c>
      <c r="F39" s="16" t="s">
        <v>77</v>
      </c>
      <c r="H39" s="17">
        <f t="shared" si="4"/>
        <v>0</v>
      </c>
      <c r="J39" s="17">
        <f t="shared" si="5"/>
        <v>0</v>
      </c>
      <c r="K39" s="18">
        <v>3.4000000000000002E-4</v>
      </c>
      <c r="L39" s="18">
        <f t="shared" si="6"/>
        <v>4.2840000000000006E-4</v>
      </c>
      <c r="M39" s="15">
        <v>0.54500000000000004</v>
      </c>
      <c r="N39" s="15">
        <f t="shared" si="7"/>
        <v>0.68670000000000009</v>
      </c>
      <c r="P39" s="16" t="s">
        <v>78</v>
      </c>
      <c r="V39" s="19" t="s">
        <v>65</v>
      </c>
      <c r="X39" s="13" t="s">
        <v>150</v>
      </c>
      <c r="Y39" s="13" t="s">
        <v>148</v>
      </c>
      <c r="Z39" s="16" t="s">
        <v>143</v>
      </c>
      <c r="AJ39" s="4" t="s">
        <v>81</v>
      </c>
      <c r="AK39" s="4" t="s">
        <v>82</v>
      </c>
    </row>
    <row r="40" spans="1:37" ht="25.5">
      <c r="A40" s="11">
        <v>18</v>
      </c>
      <c r="B40" s="12" t="s">
        <v>139</v>
      </c>
      <c r="C40" s="13" t="s">
        <v>151</v>
      </c>
      <c r="D40" s="14" t="s">
        <v>152</v>
      </c>
      <c r="E40" s="15">
        <v>0.84</v>
      </c>
      <c r="F40" s="16" t="s">
        <v>94</v>
      </c>
      <c r="H40" s="17">
        <f t="shared" si="4"/>
        <v>0</v>
      </c>
      <c r="J40" s="17">
        <f t="shared" si="5"/>
        <v>0</v>
      </c>
      <c r="K40" s="18">
        <v>1.8699999999999999E-3</v>
      </c>
      <c r="L40" s="18">
        <f t="shared" si="6"/>
        <v>1.5707999999999998E-3</v>
      </c>
      <c r="M40" s="15">
        <v>1.95</v>
      </c>
      <c r="N40" s="15">
        <f t="shared" si="7"/>
        <v>1.6379999999999999</v>
      </c>
      <c r="P40" s="16" t="s">
        <v>78</v>
      </c>
      <c r="V40" s="19" t="s">
        <v>65</v>
      </c>
      <c r="X40" s="13" t="s">
        <v>153</v>
      </c>
      <c r="Y40" s="13" t="s">
        <v>151</v>
      </c>
      <c r="Z40" s="16" t="s">
        <v>143</v>
      </c>
      <c r="AJ40" s="4" t="s">
        <v>81</v>
      </c>
      <c r="AK40" s="4" t="s">
        <v>82</v>
      </c>
    </row>
    <row r="41" spans="1:37" ht="25.5">
      <c r="A41" s="11">
        <v>19</v>
      </c>
      <c r="B41" s="12" t="s">
        <v>139</v>
      </c>
      <c r="C41" s="13" t="s">
        <v>154</v>
      </c>
      <c r="D41" s="14" t="s">
        <v>155</v>
      </c>
      <c r="E41" s="15">
        <v>1</v>
      </c>
      <c r="F41" s="16" t="s">
        <v>156</v>
      </c>
      <c r="H41" s="17">
        <f t="shared" si="4"/>
        <v>0</v>
      </c>
      <c r="J41" s="17">
        <f t="shared" si="5"/>
        <v>0</v>
      </c>
      <c r="K41" s="18">
        <v>3.4000000000000002E-4</v>
      </c>
      <c r="L41" s="18">
        <f t="shared" si="6"/>
        <v>3.4000000000000002E-4</v>
      </c>
      <c r="M41" s="15">
        <v>5.8999999999999997E-2</v>
      </c>
      <c r="N41" s="15">
        <f t="shared" si="7"/>
        <v>5.8999999999999997E-2</v>
      </c>
      <c r="P41" s="16" t="s">
        <v>78</v>
      </c>
      <c r="V41" s="19" t="s">
        <v>65</v>
      </c>
      <c r="X41" s="13" t="s">
        <v>157</v>
      </c>
      <c r="Y41" s="13" t="s">
        <v>154</v>
      </c>
      <c r="Z41" s="16" t="s">
        <v>143</v>
      </c>
      <c r="AJ41" s="4" t="s">
        <v>81</v>
      </c>
      <c r="AK41" s="4" t="s">
        <v>82</v>
      </c>
    </row>
    <row r="42" spans="1:37">
      <c r="A42" s="11">
        <v>20</v>
      </c>
      <c r="B42" s="12" t="s">
        <v>97</v>
      </c>
      <c r="C42" s="13" t="s">
        <v>158</v>
      </c>
      <c r="D42" s="14" t="s">
        <v>159</v>
      </c>
      <c r="E42" s="15">
        <v>1</v>
      </c>
      <c r="F42" s="16" t="s">
        <v>156</v>
      </c>
      <c r="H42" s="17">
        <f t="shared" si="4"/>
        <v>0</v>
      </c>
      <c r="J42" s="17">
        <f t="shared" si="5"/>
        <v>0</v>
      </c>
      <c r="K42" s="18">
        <v>1.3600000000000001E-3</v>
      </c>
      <c r="L42" s="18">
        <f t="shared" si="6"/>
        <v>1.3600000000000001E-3</v>
      </c>
      <c r="M42" s="15">
        <v>3.9E-2</v>
      </c>
      <c r="N42" s="15">
        <f t="shared" si="7"/>
        <v>3.9E-2</v>
      </c>
      <c r="P42" s="16" t="s">
        <v>78</v>
      </c>
      <c r="V42" s="19" t="s">
        <v>65</v>
      </c>
      <c r="X42" s="13" t="s">
        <v>160</v>
      </c>
      <c r="Y42" s="13" t="s">
        <v>158</v>
      </c>
      <c r="Z42" s="16" t="s">
        <v>143</v>
      </c>
      <c r="AJ42" s="4" t="s">
        <v>81</v>
      </c>
      <c r="AK42" s="4" t="s">
        <v>82</v>
      </c>
    </row>
    <row r="43" spans="1:37" ht="25.5">
      <c r="A43" s="11">
        <v>21</v>
      </c>
      <c r="B43" s="12" t="s">
        <v>139</v>
      </c>
      <c r="C43" s="13" t="s">
        <v>161</v>
      </c>
      <c r="D43" s="14" t="s">
        <v>162</v>
      </c>
      <c r="E43" s="15">
        <v>5.5</v>
      </c>
      <c r="F43" s="16" t="s">
        <v>85</v>
      </c>
      <c r="H43" s="17">
        <f t="shared" si="4"/>
        <v>0</v>
      </c>
      <c r="J43" s="17">
        <f t="shared" si="5"/>
        <v>0</v>
      </c>
      <c r="K43" s="18">
        <v>5.0000000000000001E-4</v>
      </c>
      <c r="L43" s="18">
        <f t="shared" si="6"/>
        <v>2.7499999999999998E-3</v>
      </c>
      <c r="M43" s="15">
        <v>4.0000000000000001E-3</v>
      </c>
      <c r="N43" s="15">
        <f t="shared" si="7"/>
        <v>2.1999999999999999E-2</v>
      </c>
      <c r="P43" s="16" t="s">
        <v>78</v>
      </c>
      <c r="V43" s="19" t="s">
        <v>65</v>
      </c>
      <c r="X43" s="13" t="s">
        <v>163</v>
      </c>
      <c r="Y43" s="13" t="s">
        <v>161</v>
      </c>
      <c r="Z43" s="16" t="s">
        <v>143</v>
      </c>
      <c r="AJ43" s="4" t="s">
        <v>81</v>
      </c>
      <c r="AK43" s="4" t="s">
        <v>82</v>
      </c>
    </row>
    <row r="44" spans="1:37" ht="25.5">
      <c r="A44" s="11">
        <v>22</v>
      </c>
      <c r="B44" s="12" t="s">
        <v>139</v>
      </c>
      <c r="C44" s="13" t="s">
        <v>164</v>
      </c>
      <c r="D44" s="14" t="s">
        <v>165</v>
      </c>
      <c r="E44" s="15">
        <v>5</v>
      </c>
      <c r="F44" s="16" t="s">
        <v>85</v>
      </c>
      <c r="H44" s="17">
        <f t="shared" si="4"/>
        <v>0</v>
      </c>
      <c r="J44" s="17">
        <f t="shared" si="5"/>
        <v>0</v>
      </c>
      <c r="K44" s="18">
        <v>5.0000000000000001E-4</v>
      </c>
      <c r="L44" s="18">
        <f t="shared" si="6"/>
        <v>2.5000000000000001E-3</v>
      </c>
      <c r="M44" s="15">
        <v>0.04</v>
      </c>
      <c r="N44" s="15">
        <f t="shared" si="7"/>
        <v>0.2</v>
      </c>
      <c r="P44" s="16" t="s">
        <v>78</v>
      </c>
      <c r="V44" s="19" t="s">
        <v>65</v>
      </c>
      <c r="X44" s="13" t="s">
        <v>166</v>
      </c>
      <c r="Y44" s="13" t="s">
        <v>164</v>
      </c>
      <c r="Z44" s="16" t="s">
        <v>143</v>
      </c>
      <c r="AJ44" s="4" t="s">
        <v>81</v>
      </c>
      <c r="AK44" s="4" t="s">
        <v>82</v>
      </c>
    </row>
    <row r="45" spans="1:37" ht="25.5">
      <c r="A45" s="11">
        <v>23</v>
      </c>
      <c r="B45" s="12" t="s">
        <v>139</v>
      </c>
      <c r="C45" s="13" t="s">
        <v>167</v>
      </c>
      <c r="D45" s="14" t="s">
        <v>168</v>
      </c>
      <c r="E45" s="15">
        <v>25</v>
      </c>
      <c r="F45" s="16" t="s">
        <v>85</v>
      </c>
      <c r="H45" s="17">
        <f t="shared" si="4"/>
        <v>0</v>
      </c>
      <c r="J45" s="17">
        <f t="shared" si="5"/>
        <v>0</v>
      </c>
      <c r="K45" s="18">
        <v>5.0000000000000001E-4</v>
      </c>
      <c r="L45" s="18">
        <f t="shared" si="6"/>
        <v>1.2500000000000001E-2</v>
      </c>
      <c r="M45" s="15">
        <v>1E-3</v>
      </c>
      <c r="N45" s="15">
        <f t="shared" si="7"/>
        <v>2.5000000000000001E-2</v>
      </c>
      <c r="P45" s="16" t="s">
        <v>78</v>
      </c>
      <c r="V45" s="19" t="s">
        <v>65</v>
      </c>
      <c r="X45" s="13" t="s">
        <v>169</v>
      </c>
      <c r="Y45" s="13" t="s">
        <v>167</v>
      </c>
      <c r="Z45" s="16" t="s">
        <v>143</v>
      </c>
      <c r="AJ45" s="4" t="s">
        <v>81</v>
      </c>
      <c r="AK45" s="4" t="s">
        <v>82</v>
      </c>
    </row>
    <row r="46" spans="1:37" ht="25.5">
      <c r="A46" s="11">
        <v>24</v>
      </c>
      <c r="B46" s="12" t="s">
        <v>139</v>
      </c>
      <c r="C46" s="13" t="s">
        <v>170</v>
      </c>
      <c r="D46" s="14" t="s">
        <v>171</v>
      </c>
      <c r="E46" s="15">
        <v>5</v>
      </c>
      <c r="F46" s="16" t="s">
        <v>85</v>
      </c>
      <c r="H46" s="17">
        <f t="shared" si="4"/>
        <v>0</v>
      </c>
      <c r="J46" s="17">
        <f t="shared" si="5"/>
        <v>0</v>
      </c>
      <c r="K46" s="18">
        <v>1.7479999999999999E-2</v>
      </c>
      <c r="L46" s="18">
        <f t="shared" si="6"/>
        <v>8.7399999999999992E-2</v>
      </c>
      <c r="N46" s="15">
        <f t="shared" si="7"/>
        <v>0</v>
      </c>
      <c r="P46" s="16" t="s">
        <v>78</v>
      </c>
      <c r="V46" s="19" t="s">
        <v>65</v>
      </c>
      <c r="X46" s="13" t="s">
        <v>172</v>
      </c>
      <c r="Y46" s="13" t="s">
        <v>170</v>
      </c>
      <c r="Z46" s="16" t="s">
        <v>143</v>
      </c>
      <c r="AJ46" s="4" t="s">
        <v>81</v>
      </c>
      <c r="AK46" s="4" t="s">
        <v>82</v>
      </c>
    </row>
    <row r="47" spans="1:37">
      <c r="A47" s="11">
        <v>25</v>
      </c>
      <c r="B47" s="12" t="s">
        <v>139</v>
      </c>
      <c r="C47" s="13" t="s">
        <v>173</v>
      </c>
      <c r="D47" s="14" t="s">
        <v>174</v>
      </c>
      <c r="E47" s="15">
        <v>4.2510000000000003</v>
      </c>
      <c r="F47" s="16" t="s">
        <v>107</v>
      </c>
      <c r="H47" s="17">
        <f t="shared" si="4"/>
        <v>0</v>
      </c>
      <c r="J47" s="17">
        <f t="shared" si="5"/>
        <v>0</v>
      </c>
      <c r="L47" s="18">
        <f t="shared" si="6"/>
        <v>0</v>
      </c>
      <c r="N47" s="15">
        <f t="shared" si="7"/>
        <v>0</v>
      </c>
      <c r="P47" s="16" t="s">
        <v>78</v>
      </c>
      <c r="V47" s="19" t="s">
        <v>65</v>
      </c>
      <c r="X47" s="13" t="s">
        <v>175</v>
      </c>
      <c r="Y47" s="13" t="s">
        <v>173</v>
      </c>
      <c r="Z47" s="16" t="s">
        <v>143</v>
      </c>
      <c r="AJ47" s="4" t="s">
        <v>81</v>
      </c>
      <c r="AK47" s="4" t="s">
        <v>82</v>
      </c>
    </row>
    <row r="48" spans="1:37" ht="25.5">
      <c r="A48" s="11">
        <v>26</v>
      </c>
      <c r="B48" s="12" t="s">
        <v>139</v>
      </c>
      <c r="C48" s="13" t="s">
        <v>176</v>
      </c>
      <c r="D48" s="14" t="s">
        <v>177</v>
      </c>
      <c r="E48" s="15">
        <v>4.2510000000000003</v>
      </c>
      <c r="F48" s="16" t="s">
        <v>107</v>
      </c>
      <c r="H48" s="17">
        <f t="shared" si="4"/>
        <v>0</v>
      </c>
      <c r="J48" s="17">
        <f t="shared" si="5"/>
        <v>0</v>
      </c>
      <c r="L48" s="18">
        <f t="shared" si="6"/>
        <v>0</v>
      </c>
      <c r="N48" s="15">
        <f t="shared" si="7"/>
        <v>0</v>
      </c>
      <c r="P48" s="16" t="s">
        <v>78</v>
      </c>
      <c r="V48" s="19" t="s">
        <v>65</v>
      </c>
      <c r="X48" s="13" t="s">
        <v>178</v>
      </c>
      <c r="Y48" s="13" t="s">
        <v>176</v>
      </c>
      <c r="Z48" s="16" t="s">
        <v>143</v>
      </c>
      <c r="AJ48" s="4" t="s">
        <v>81</v>
      </c>
      <c r="AK48" s="4" t="s">
        <v>82</v>
      </c>
    </row>
    <row r="49" spans="1:37">
      <c r="A49" s="11">
        <v>27</v>
      </c>
      <c r="B49" s="12" t="s">
        <v>139</v>
      </c>
      <c r="C49" s="13" t="s">
        <v>179</v>
      </c>
      <c r="D49" s="14" t="s">
        <v>180</v>
      </c>
      <c r="E49" s="15">
        <v>4.2510000000000003</v>
      </c>
      <c r="F49" s="16" t="s">
        <v>107</v>
      </c>
      <c r="H49" s="17">
        <f t="shared" si="4"/>
        <v>0</v>
      </c>
      <c r="J49" s="17">
        <f t="shared" si="5"/>
        <v>0</v>
      </c>
      <c r="L49" s="18">
        <f t="shared" si="6"/>
        <v>0</v>
      </c>
      <c r="N49" s="15">
        <f t="shared" si="7"/>
        <v>0</v>
      </c>
      <c r="P49" s="16" t="s">
        <v>78</v>
      </c>
      <c r="V49" s="19" t="s">
        <v>65</v>
      </c>
      <c r="X49" s="13" t="s">
        <v>181</v>
      </c>
      <c r="Y49" s="13" t="s">
        <v>179</v>
      </c>
      <c r="Z49" s="16" t="s">
        <v>143</v>
      </c>
      <c r="AJ49" s="4" t="s">
        <v>81</v>
      </c>
      <c r="AK49" s="4" t="s">
        <v>82</v>
      </c>
    </row>
    <row r="50" spans="1:37" ht="25.5">
      <c r="A50" s="11">
        <v>28</v>
      </c>
      <c r="B50" s="12" t="s">
        <v>139</v>
      </c>
      <c r="C50" s="13" t="s">
        <v>182</v>
      </c>
      <c r="D50" s="14" t="s">
        <v>183</v>
      </c>
      <c r="E50" s="15">
        <v>4.2510000000000003</v>
      </c>
      <c r="F50" s="16" t="s">
        <v>107</v>
      </c>
      <c r="H50" s="17">
        <f t="shared" si="4"/>
        <v>0</v>
      </c>
      <c r="J50" s="17">
        <f t="shared" si="5"/>
        <v>0</v>
      </c>
      <c r="L50" s="18">
        <f t="shared" si="6"/>
        <v>0</v>
      </c>
      <c r="N50" s="15">
        <f t="shared" si="7"/>
        <v>0</v>
      </c>
      <c r="P50" s="16" t="s">
        <v>78</v>
      </c>
      <c r="V50" s="19" t="s">
        <v>65</v>
      </c>
      <c r="X50" s="13" t="s">
        <v>184</v>
      </c>
      <c r="Y50" s="13" t="s">
        <v>182</v>
      </c>
      <c r="Z50" s="16" t="s">
        <v>143</v>
      </c>
      <c r="AJ50" s="4" t="s">
        <v>81</v>
      </c>
      <c r="AK50" s="4" t="s">
        <v>82</v>
      </c>
    </row>
    <row r="51" spans="1:37" ht="25.5">
      <c r="A51" s="11">
        <v>29</v>
      </c>
      <c r="B51" s="12" t="s">
        <v>139</v>
      </c>
      <c r="C51" s="13" t="s">
        <v>185</v>
      </c>
      <c r="D51" s="14" t="s">
        <v>186</v>
      </c>
      <c r="E51" s="15">
        <v>4.2510000000000003</v>
      </c>
      <c r="F51" s="16" t="s">
        <v>107</v>
      </c>
      <c r="H51" s="17">
        <f t="shared" si="4"/>
        <v>0</v>
      </c>
      <c r="J51" s="17">
        <f t="shared" si="5"/>
        <v>0</v>
      </c>
      <c r="L51" s="18">
        <f t="shared" si="6"/>
        <v>0</v>
      </c>
      <c r="N51" s="15">
        <f t="shared" si="7"/>
        <v>0</v>
      </c>
      <c r="P51" s="16" t="s">
        <v>78</v>
      </c>
      <c r="V51" s="19" t="s">
        <v>65</v>
      </c>
      <c r="X51" s="13" t="s">
        <v>187</v>
      </c>
      <c r="Y51" s="13" t="s">
        <v>185</v>
      </c>
      <c r="Z51" s="16" t="s">
        <v>143</v>
      </c>
      <c r="AJ51" s="4" t="s">
        <v>81</v>
      </c>
      <c r="AK51" s="4" t="s">
        <v>82</v>
      </c>
    </row>
    <row r="52" spans="1:37" ht="25.5">
      <c r="A52" s="11">
        <v>30</v>
      </c>
      <c r="B52" s="12" t="s">
        <v>139</v>
      </c>
      <c r="C52" s="13" t="s">
        <v>188</v>
      </c>
      <c r="D52" s="14" t="s">
        <v>189</v>
      </c>
      <c r="E52" s="15">
        <v>4.2510000000000003</v>
      </c>
      <c r="F52" s="16" t="s">
        <v>107</v>
      </c>
      <c r="H52" s="17">
        <f t="shared" si="4"/>
        <v>0</v>
      </c>
      <c r="J52" s="17">
        <f t="shared" si="5"/>
        <v>0</v>
      </c>
      <c r="L52" s="18">
        <f t="shared" si="6"/>
        <v>0</v>
      </c>
      <c r="N52" s="15">
        <f t="shared" si="7"/>
        <v>0</v>
      </c>
      <c r="P52" s="16" t="s">
        <v>78</v>
      </c>
      <c r="V52" s="19" t="s">
        <v>65</v>
      </c>
      <c r="X52" s="13" t="s">
        <v>190</v>
      </c>
      <c r="Y52" s="13" t="s">
        <v>188</v>
      </c>
      <c r="Z52" s="16" t="s">
        <v>143</v>
      </c>
      <c r="AJ52" s="4" t="s">
        <v>81</v>
      </c>
      <c r="AK52" s="4" t="s">
        <v>82</v>
      </c>
    </row>
    <row r="53" spans="1:37" ht="25.5">
      <c r="A53" s="11">
        <v>31</v>
      </c>
      <c r="B53" s="12" t="s">
        <v>139</v>
      </c>
      <c r="C53" s="13" t="s">
        <v>191</v>
      </c>
      <c r="D53" s="14" t="s">
        <v>192</v>
      </c>
      <c r="E53" s="15">
        <v>4.2510000000000003</v>
      </c>
      <c r="F53" s="16" t="s">
        <v>107</v>
      </c>
      <c r="H53" s="17">
        <f t="shared" si="4"/>
        <v>0</v>
      </c>
      <c r="J53" s="17">
        <f t="shared" si="5"/>
        <v>0</v>
      </c>
      <c r="L53" s="18">
        <f t="shared" si="6"/>
        <v>0</v>
      </c>
      <c r="N53" s="15">
        <f t="shared" si="7"/>
        <v>0</v>
      </c>
      <c r="P53" s="16" t="s">
        <v>78</v>
      </c>
      <c r="V53" s="19" t="s">
        <v>65</v>
      </c>
      <c r="X53" s="13" t="s">
        <v>193</v>
      </c>
      <c r="Y53" s="13" t="s">
        <v>191</v>
      </c>
      <c r="Z53" s="16" t="s">
        <v>143</v>
      </c>
      <c r="AJ53" s="4" t="s">
        <v>81</v>
      </c>
      <c r="AK53" s="4" t="s">
        <v>82</v>
      </c>
    </row>
    <row r="54" spans="1:37">
      <c r="A54" s="11">
        <v>32</v>
      </c>
      <c r="B54" s="12" t="s">
        <v>74</v>
      </c>
      <c r="C54" s="13" t="s">
        <v>194</v>
      </c>
      <c r="D54" s="14" t="s">
        <v>195</v>
      </c>
      <c r="E54" s="15">
        <v>4.2859999999999996</v>
      </c>
      <c r="F54" s="16" t="s">
        <v>107</v>
      </c>
      <c r="H54" s="17">
        <f t="shared" si="4"/>
        <v>0</v>
      </c>
      <c r="J54" s="17">
        <f t="shared" si="5"/>
        <v>0</v>
      </c>
      <c r="L54" s="18">
        <f t="shared" si="6"/>
        <v>0</v>
      </c>
      <c r="N54" s="15">
        <f t="shared" si="7"/>
        <v>0</v>
      </c>
      <c r="P54" s="16" t="s">
        <v>78</v>
      </c>
      <c r="V54" s="19" t="s">
        <v>65</v>
      </c>
      <c r="X54" s="13" t="s">
        <v>196</v>
      </c>
      <c r="Y54" s="13" t="s">
        <v>194</v>
      </c>
      <c r="Z54" s="16" t="s">
        <v>197</v>
      </c>
      <c r="AJ54" s="4" t="s">
        <v>81</v>
      </c>
      <c r="AK54" s="4" t="s">
        <v>82</v>
      </c>
    </row>
    <row r="55" spans="1:37">
      <c r="D55" s="52" t="s">
        <v>198</v>
      </c>
      <c r="E55" s="53">
        <f>J55</f>
        <v>0</v>
      </c>
      <c r="H55" s="53">
        <f>SUM(H35:H54)</f>
        <v>0</v>
      </c>
      <c r="I55" s="53">
        <f>SUM(I35:I54)</f>
        <v>0</v>
      </c>
      <c r="J55" s="53">
        <f>SUM(J35:J54)</f>
        <v>0</v>
      </c>
      <c r="L55" s="54">
        <f>SUM(L35:L54)</f>
        <v>0.12286789999999999</v>
      </c>
      <c r="N55" s="55">
        <f>SUM(N35:N54)</f>
        <v>4.650500000000001</v>
      </c>
      <c r="W55" s="20">
        <f>SUM(W35:W54)</f>
        <v>0</v>
      </c>
    </row>
    <row r="57" spans="1:37">
      <c r="D57" s="52" t="s">
        <v>199</v>
      </c>
      <c r="E57" s="55">
        <f>J57</f>
        <v>0</v>
      </c>
      <c r="H57" s="53">
        <f>+H17+H24+H33+H55</f>
        <v>0</v>
      </c>
      <c r="I57" s="53">
        <f>+I17+I24+I33+I55</f>
        <v>0</v>
      </c>
      <c r="J57" s="53">
        <f>+J17+J24+J33+J55</f>
        <v>0</v>
      </c>
      <c r="L57" s="54">
        <f>+L17+L24+L33+L55</f>
        <v>4.2857376199999999</v>
      </c>
      <c r="N57" s="55">
        <f>+N17+N24+N33+N55</f>
        <v>4.650500000000001</v>
      </c>
      <c r="W57" s="20">
        <f>+W17+W24+W33+W55</f>
        <v>0</v>
      </c>
    </row>
    <row r="59" spans="1:37">
      <c r="B59" s="51" t="s">
        <v>200</v>
      </c>
    </row>
    <row r="60" spans="1:37">
      <c r="B60" s="13" t="s">
        <v>201</v>
      </c>
    </row>
    <row r="61" spans="1:37" ht="25.5">
      <c r="A61" s="11">
        <v>33</v>
      </c>
      <c r="B61" s="12" t="s">
        <v>202</v>
      </c>
      <c r="C61" s="13" t="s">
        <v>203</v>
      </c>
      <c r="D61" s="14" t="s">
        <v>204</v>
      </c>
      <c r="E61" s="15">
        <v>3.22</v>
      </c>
      <c r="F61" s="16" t="s">
        <v>77</v>
      </c>
      <c r="H61" s="17">
        <f>ROUND(E61*G61,2)</f>
        <v>0</v>
      </c>
      <c r="J61" s="17">
        <f>ROUND(E61*G61,2)</f>
        <v>0</v>
      </c>
      <c r="K61" s="18">
        <v>1.4599999999999999E-3</v>
      </c>
      <c r="L61" s="18">
        <f>E61*K61</f>
        <v>4.7012E-3</v>
      </c>
      <c r="N61" s="15">
        <f>E61*M61</f>
        <v>0</v>
      </c>
      <c r="P61" s="16" t="s">
        <v>78</v>
      </c>
      <c r="V61" s="19" t="s">
        <v>205</v>
      </c>
      <c r="X61" s="13" t="s">
        <v>206</v>
      </c>
      <c r="Y61" s="13" t="s">
        <v>203</v>
      </c>
      <c r="Z61" s="16" t="s">
        <v>131</v>
      </c>
      <c r="AJ61" s="4" t="s">
        <v>207</v>
      </c>
      <c r="AK61" s="4" t="s">
        <v>82</v>
      </c>
    </row>
    <row r="62" spans="1:37" ht="25.5">
      <c r="A62" s="11">
        <v>34</v>
      </c>
      <c r="B62" s="12" t="s">
        <v>202</v>
      </c>
      <c r="C62" s="13" t="s">
        <v>208</v>
      </c>
      <c r="D62" s="14" t="s">
        <v>209</v>
      </c>
      <c r="F62" s="16" t="s">
        <v>55</v>
      </c>
      <c r="H62" s="17">
        <f>ROUND(E62*G62,2)</f>
        <v>0</v>
      </c>
      <c r="J62" s="17">
        <f>ROUND(E62*G62,2)</f>
        <v>0</v>
      </c>
      <c r="L62" s="18">
        <f>E62*K62</f>
        <v>0</v>
      </c>
      <c r="N62" s="15">
        <f>E62*M62</f>
        <v>0</v>
      </c>
      <c r="P62" s="16" t="s">
        <v>78</v>
      </c>
      <c r="V62" s="19" t="s">
        <v>205</v>
      </c>
      <c r="X62" s="13" t="s">
        <v>210</v>
      </c>
      <c r="Y62" s="13" t="s">
        <v>208</v>
      </c>
      <c r="Z62" s="16" t="s">
        <v>211</v>
      </c>
      <c r="AJ62" s="4" t="s">
        <v>207</v>
      </c>
      <c r="AK62" s="4" t="s">
        <v>82</v>
      </c>
    </row>
    <row r="63" spans="1:37">
      <c r="D63" s="52" t="s">
        <v>212</v>
      </c>
      <c r="E63" s="53">
        <f>J63</f>
        <v>0</v>
      </c>
      <c r="H63" s="53">
        <f>SUM(H59:H62)</f>
        <v>0</v>
      </c>
      <c r="I63" s="53">
        <f>SUM(I59:I62)</f>
        <v>0</v>
      </c>
      <c r="J63" s="53">
        <f>SUM(J59:J62)</f>
        <v>0</v>
      </c>
      <c r="L63" s="54">
        <f>SUM(L59:L62)</f>
        <v>4.7012E-3</v>
      </c>
      <c r="N63" s="55">
        <f>SUM(N59:N62)</f>
        <v>0</v>
      </c>
      <c r="W63" s="20">
        <f>SUM(W59:W62)</f>
        <v>0</v>
      </c>
    </row>
    <row r="65" spans="1:37">
      <c r="B65" s="13" t="s">
        <v>213</v>
      </c>
    </row>
    <row r="66" spans="1:37">
      <c r="A66" s="11">
        <v>35</v>
      </c>
      <c r="B66" s="12" t="s">
        <v>214</v>
      </c>
      <c r="C66" s="13" t="s">
        <v>215</v>
      </c>
      <c r="D66" s="14" t="s">
        <v>216</v>
      </c>
      <c r="E66" s="15">
        <v>48.58</v>
      </c>
      <c r="F66" s="16" t="s">
        <v>77</v>
      </c>
      <c r="H66" s="17">
        <f>ROUND(E66*G66,2)</f>
        <v>0</v>
      </c>
      <c r="J66" s="17">
        <f>ROUND(E66*G66,2)</f>
        <v>0</v>
      </c>
      <c r="L66" s="18">
        <f>E66*K66</f>
        <v>0</v>
      </c>
      <c r="N66" s="15">
        <f>E66*M66</f>
        <v>0</v>
      </c>
      <c r="P66" s="16" t="s">
        <v>78</v>
      </c>
      <c r="V66" s="19" t="s">
        <v>205</v>
      </c>
      <c r="X66" s="13" t="s">
        <v>217</v>
      </c>
      <c r="Y66" s="13" t="s">
        <v>215</v>
      </c>
      <c r="Z66" s="16" t="s">
        <v>218</v>
      </c>
      <c r="AJ66" s="4" t="s">
        <v>207</v>
      </c>
      <c r="AK66" s="4" t="s">
        <v>82</v>
      </c>
    </row>
    <row r="67" spans="1:37">
      <c r="A67" s="11">
        <v>36</v>
      </c>
      <c r="B67" s="12" t="s">
        <v>219</v>
      </c>
      <c r="C67" s="13" t="s">
        <v>220</v>
      </c>
      <c r="D67" s="14" t="s">
        <v>221</v>
      </c>
      <c r="E67" s="15">
        <v>49.552</v>
      </c>
      <c r="F67" s="16" t="s">
        <v>77</v>
      </c>
      <c r="I67" s="17">
        <f>ROUND(E67*G67,2)</f>
        <v>0</v>
      </c>
      <c r="J67" s="17">
        <f>ROUND(E67*G67,2)</f>
        <v>0</v>
      </c>
      <c r="K67" s="18">
        <v>7.0000000000000001E-3</v>
      </c>
      <c r="L67" s="18">
        <f>E67*K67</f>
        <v>0.34686400000000001</v>
      </c>
      <c r="N67" s="15">
        <f>E67*M67</f>
        <v>0</v>
      </c>
      <c r="P67" s="16" t="s">
        <v>78</v>
      </c>
      <c r="V67" s="19" t="s">
        <v>64</v>
      </c>
      <c r="X67" s="13" t="s">
        <v>220</v>
      </c>
      <c r="Y67" s="13" t="s">
        <v>220</v>
      </c>
      <c r="Z67" s="16" t="s">
        <v>222</v>
      </c>
      <c r="AA67" s="13" t="s">
        <v>78</v>
      </c>
      <c r="AJ67" s="4" t="s">
        <v>223</v>
      </c>
      <c r="AK67" s="4" t="s">
        <v>82</v>
      </c>
    </row>
    <row r="68" spans="1:37" ht="25.5">
      <c r="A68" s="11">
        <v>37</v>
      </c>
      <c r="B68" s="12" t="s">
        <v>214</v>
      </c>
      <c r="C68" s="13" t="s">
        <v>224</v>
      </c>
      <c r="D68" s="14" t="s">
        <v>225</v>
      </c>
      <c r="F68" s="16" t="s">
        <v>55</v>
      </c>
      <c r="H68" s="17">
        <f>ROUND(E68*G68,2)</f>
        <v>0</v>
      </c>
      <c r="J68" s="17">
        <f>ROUND(E68*G68,2)</f>
        <v>0</v>
      </c>
      <c r="L68" s="18">
        <f>E68*K68</f>
        <v>0</v>
      </c>
      <c r="N68" s="15">
        <f>E68*M68</f>
        <v>0</v>
      </c>
      <c r="P68" s="16" t="s">
        <v>78</v>
      </c>
      <c r="V68" s="19" t="s">
        <v>205</v>
      </c>
      <c r="X68" s="13" t="s">
        <v>226</v>
      </c>
      <c r="Y68" s="13" t="s">
        <v>224</v>
      </c>
      <c r="Z68" s="16" t="s">
        <v>218</v>
      </c>
      <c r="AJ68" s="4" t="s">
        <v>207</v>
      </c>
      <c r="AK68" s="4" t="s">
        <v>82</v>
      </c>
    </row>
    <row r="69" spans="1:37">
      <c r="D69" s="52" t="s">
        <v>227</v>
      </c>
      <c r="E69" s="53">
        <f>J69</f>
        <v>0</v>
      </c>
      <c r="H69" s="53">
        <f>SUM(H65:H68)</f>
        <v>0</v>
      </c>
      <c r="I69" s="53">
        <f>SUM(I65:I68)</f>
        <v>0</v>
      </c>
      <c r="J69" s="53">
        <f>SUM(J65:J68)</f>
        <v>0</v>
      </c>
      <c r="L69" s="54">
        <f>SUM(L65:L68)</f>
        <v>0.34686400000000001</v>
      </c>
      <c r="N69" s="55">
        <f>SUM(N65:N68)</f>
        <v>0</v>
      </c>
      <c r="W69" s="20">
        <f>SUM(W65:W68)</f>
        <v>0</v>
      </c>
    </row>
    <row r="71" spans="1:37">
      <c r="B71" s="13" t="s">
        <v>228</v>
      </c>
    </row>
    <row r="72" spans="1:37">
      <c r="A72" s="11">
        <v>38</v>
      </c>
      <c r="B72" s="12" t="s">
        <v>229</v>
      </c>
      <c r="C72" s="13" t="s">
        <v>230</v>
      </c>
      <c r="D72" s="14" t="s">
        <v>231</v>
      </c>
      <c r="E72" s="15">
        <v>1</v>
      </c>
      <c r="F72" s="16" t="s">
        <v>156</v>
      </c>
      <c r="H72" s="17">
        <f t="shared" ref="H72:H77" si="8">ROUND(E72*G72,2)</f>
        <v>0</v>
      </c>
      <c r="J72" s="17">
        <f t="shared" ref="J72:J80" si="9">ROUND(E72*G72,2)</f>
        <v>0</v>
      </c>
      <c r="K72" s="18">
        <v>3.1E-4</v>
      </c>
      <c r="L72" s="18">
        <f t="shared" ref="L72:L80" si="10">E72*K72</f>
        <v>3.1E-4</v>
      </c>
      <c r="N72" s="15">
        <f t="shared" ref="N72:N80" si="11">E72*M72</f>
        <v>0</v>
      </c>
      <c r="P72" s="16" t="s">
        <v>78</v>
      </c>
      <c r="V72" s="19" t="s">
        <v>205</v>
      </c>
      <c r="X72" s="13" t="s">
        <v>232</v>
      </c>
      <c r="Y72" s="13" t="s">
        <v>230</v>
      </c>
      <c r="Z72" s="16" t="s">
        <v>233</v>
      </c>
      <c r="AJ72" s="4" t="s">
        <v>207</v>
      </c>
      <c r="AK72" s="4" t="s">
        <v>82</v>
      </c>
    </row>
    <row r="73" spans="1:37" ht="25.5">
      <c r="A73" s="11">
        <v>39</v>
      </c>
      <c r="B73" s="12" t="s">
        <v>229</v>
      </c>
      <c r="C73" s="13" t="s">
        <v>234</v>
      </c>
      <c r="D73" s="14" t="s">
        <v>235</v>
      </c>
      <c r="E73" s="15">
        <v>1</v>
      </c>
      <c r="F73" s="16" t="s">
        <v>156</v>
      </c>
      <c r="H73" s="17">
        <f t="shared" si="8"/>
        <v>0</v>
      </c>
      <c r="J73" s="17">
        <f t="shared" si="9"/>
        <v>0</v>
      </c>
      <c r="K73" s="18">
        <v>8.4000000000000003E-4</v>
      </c>
      <c r="L73" s="18">
        <f t="shared" si="10"/>
        <v>8.4000000000000003E-4</v>
      </c>
      <c r="N73" s="15">
        <f t="shared" si="11"/>
        <v>0</v>
      </c>
      <c r="P73" s="16" t="s">
        <v>78</v>
      </c>
      <c r="V73" s="19" t="s">
        <v>205</v>
      </c>
      <c r="X73" s="13" t="s">
        <v>236</v>
      </c>
      <c r="Y73" s="13" t="s">
        <v>234</v>
      </c>
      <c r="Z73" s="16" t="s">
        <v>233</v>
      </c>
      <c r="AJ73" s="4" t="s">
        <v>207</v>
      </c>
      <c r="AK73" s="4" t="s">
        <v>82</v>
      </c>
    </row>
    <row r="74" spans="1:37" ht="25.5">
      <c r="A74" s="11">
        <v>40</v>
      </c>
      <c r="B74" s="12" t="s">
        <v>229</v>
      </c>
      <c r="C74" s="13" t="s">
        <v>237</v>
      </c>
      <c r="D74" s="14" t="s">
        <v>238</v>
      </c>
      <c r="E74" s="15">
        <v>2.8</v>
      </c>
      <c r="F74" s="16" t="s">
        <v>85</v>
      </c>
      <c r="H74" s="17">
        <f t="shared" si="8"/>
        <v>0</v>
      </c>
      <c r="J74" s="17">
        <f t="shared" si="9"/>
        <v>0</v>
      </c>
      <c r="K74" s="18">
        <v>1.49E-3</v>
      </c>
      <c r="L74" s="18">
        <f t="shared" si="10"/>
        <v>4.1719999999999995E-3</v>
      </c>
      <c r="N74" s="15">
        <f t="shared" si="11"/>
        <v>0</v>
      </c>
      <c r="P74" s="16" t="s">
        <v>78</v>
      </c>
      <c r="V74" s="19" t="s">
        <v>205</v>
      </c>
      <c r="X74" s="13" t="s">
        <v>239</v>
      </c>
      <c r="Y74" s="13" t="s">
        <v>237</v>
      </c>
      <c r="Z74" s="16" t="s">
        <v>233</v>
      </c>
      <c r="AJ74" s="4" t="s">
        <v>207</v>
      </c>
      <c r="AK74" s="4" t="s">
        <v>82</v>
      </c>
    </row>
    <row r="75" spans="1:37" ht="25.5">
      <c r="A75" s="11">
        <v>41</v>
      </c>
      <c r="B75" s="12" t="s">
        <v>229</v>
      </c>
      <c r="C75" s="13" t="s">
        <v>240</v>
      </c>
      <c r="D75" s="14" t="s">
        <v>241</v>
      </c>
      <c r="E75" s="15">
        <v>4.2</v>
      </c>
      <c r="F75" s="16" t="s">
        <v>85</v>
      </c>
      <c r="H75" s="17">
        <f t="shared" si="8"/>
        <v>0</v>
      </c>
      <c r="J75" s="17">
        <f t="shared" si="9"/>
        <v>0</v>
      </c>
      <c r="K75" s="18">
        <v>2.0300000000000001E-3</v>
      </c>
      <c r="L75" s="18">
        <f t="shared" si="10"/>
        <v>8.5260000000000006E-3</v>
      </c>
      <c r="N75" s="15">
        <f t="shared" si="11"/>
        <v>0</v>
      </c>
      <c r="P75" s="16" t="s">
        <v>78</v>
      </c>
      <c r="V75" s="19" t="s">
        <v>205</v>
      </c>
      <c r="X75" s="13" t="s">
        <v>242</v>
      </c>
      <c r="Y75" s="13" t="s">
        <v>240</v>
      </c>
      <c r="Z75" s="16" t="s">
        <v>233</v>
      </c>
      <c r="AJ75" s="4" t="s">
        <v>207</v>
      </c>
      <c r="AK75" s="4" t="s">
        <v>82</v>
      </c>
    </row>
    <row r="76" spans="1:37" ht="25.5">
      <c r="A76" s="11">
        <v>42</v>
      </c>
      <c r="B76" s="12" t="s">
        <v>229</v>
      </c>
      <c r="C76" s="13" t="s">
        <v>243</v>
      </c>
      <c r="D76" s="14" t="s">
        <v>244</v>
      </c>
      <c r="E76" s="15">
        <v>0.6</v>
      </c>
      <c r="F76" s="16" t="s">
        <v>85</v>
      </c>
      <c r="H76" s="17">
        <f t="shared" si="8"/>
        <v>0</v>
      </c>
      <c r="J76" s="17">
        <f t="shared" si="9"/>
        <v>0</v>
      </c>
      <c r="K76" s="18">
        <v>3.2000000000000003E-4</v>
      </c>
      <c r="L76" s="18">
        <f t="shared" si="10"/>
        <v>1.92E-4</v>
      </c>
      <c r="N76" s="15">
        <f t="shared" si="11"/>
        <v>0</v>
      </c>
      <c r="P76" s="16" t="s">
        <v>78</v>
      </c>
      <c r="V76" s="19" t="s">
        <v>205</v>
      </c>
      <c r="X76" s="13" t="s">
        <v>245</v>
      </c>
      <c r="Y76" s="13" t="s">
        <v>243</v>
      </c>
      <c r="Z76" s="16" t="s">
        <v>233</v>
      </c>
      <c r="AJ76" s="4" t="s">
        <v>207</v>
      </c>
      <c r="AK76" s="4" t="s">
        <v>82</v>
      </c>
    </row>
    <row r="77" spans="1:37" ht="25.5">
      <c r="A77" s="11">
        <v>43</v>
      </c>
      <c r="B77" s="12" t="s">
        <v>229</v>
      </c>
      <c r="C77" s="13" t="s">
        <v>246</v>
      </c>
      <c r="D77" s="14" t="s">
        <v>247</v>
      </c>
      <c r="E77" s="15">
        <v>1</v>
      </c>
      <c r="F77" s="16" t="s">
        <v>156</v>
      </c>
      <c r="H77" s="17">
        <f t="shared" si="8"/>
        <v>0</v>
      </c>
      <c r="J77" s="17">
        <f t="shared" si="9"/>
        <v>0</v>
      </c>
      <c r="L77" s="18">
        <f t="shared" si="10"/>
        <v>0</v>
      </c>
      <c r="N77" s="15">
        <f t="shared" si="11"/>
        <v>0</v>
      </c>
      <c r="P77" s="16" t="s">
        <v>78</v>
      </c>
      <c r="V77" s="19" t="s">
        <v>205</v>
      </c>
      <c r="X77" s="13" t="s">
        <v>248</v>
      </c>
      <c r="Y77" s="13" t="s">
        <v>246</v>
      </c>
      <c r="Z77" s="16" t="s">
        <v>131</v>
      </c>
      <c r="AJ77" s="4" t="s">
        <v>207</v>
      </c>
      <c r="AK77" s="4" t="s">
        <v>82</v>
      </c>
    </row>
    <row r="78" spans="1:37">
      <c r="A78" s="11">
        <v>44</v>
      </c>
      <c r="B78" s="12" t="s">
        <v>219</v>
      </c>
      <c r="C78" s="13" t="s">
        <v>249</v>
      </c>
      <c r="D78" s="14" t="s">
        <v>250</v>
      </c>
      <c r="E78" s="15">
        <v>1</v>
      </c>
      <c r="F78" s="16" t="s">
        <v>156</v>
      </c>
      <c r="I78" s="17">
        <f>ROUND(E78*G78,2)</f>
        <v>0</v>
      </c>
      <c r="J78" s="17">
        <f t="shared" si="9"/>
        <v>0</v>
      </c>
      <c r="K78" s="18">
        <v>1.5E-3</v>
      </c>
      <c r="L78" s="18">
        <f t="shared" si="10"/>
        <v>1.5E-3</v>
      </c>
      <c r="N78" s="15">
        <f t="shared" si="11"/>
        <v>0</v>
      </c>
      <c r="P78" s="16" t="s">
        <v>78</v>
      </c>
      <c r="V78" s="19" t="s">
        <v>64</v>
      </c>
      <c r="X78" s="13" t="s">
        <v>249</v>
      </c>
      <c r="Y78" s="13" t="s">
        <v>249</v>
      </c>
      <c r="Z78" s="16" t="s">
        <v>251</v>
      </c>
      <c r="AA78" s="13" t="s">
        <v>78</v>
      </c>
      <c r="AJ78" s="4" t="s">
        <v>223</v>
      </c>
      <c r="AK78" s="4" t="s">
        <v>82</v>
      </c>
    </row>
    <row r="79" spans="1:37">
      <c r="A79" s="11">
        <v>45</v>
      </c>
      <c r="B79" s="12" t="s">
        <v>229</v>
      </c>
      <c r="C79" s="13" t="s">
        <v>252</v>
      </c>
      <c r="D79" s="14" t="s">
        <v>253</v>
      </c>
      <c r="E79" s="15">
        <v>7.6</v>
      </c>
      <c r="F79" s="16" t="s">
        <v>85</v>
      </c>
      <c r="H79" s="17">
        <f>ROUND(E79*G79,2)</f>
        <v>0</v>
      </c>
      <c r="J79" s="17">
        <f t="shared" si="9"/>
        <v>0</v>
      </c>
      <c r="L79" s="18">
        <f t="shared" si="10"/>
        <v>0</v>
      </c>
      <c r="N79" s="15">
        <f t="shared" si="11"/>
        <v>0</v>
      </c>
      <c r="P79" s="16" t="s">
        <v>78</v>
      </c>
      <c r="V79" s="19" t="s">
        <v>205</v>
      </c>
      <c r="X79" s="13" t="s">
        <v>254</v>
      </c>
      <c r="Y79" s="13" t="s">
        <v>252</v>
      </c>
      <c r="Z79" s="16" t="s">
        <v>233</v>
      </c>
      <c r="AJ79" s="4" t="s">
        <v>207</v>
      </c>
      <c r="AK79" s="4" t="s">
        <v>82</v>
      </c>
    </row>
    <row r="80" spans="1:37" ht="25.5">
      <c r="A80" s="11">
        <v>46</v>
      </c>
      <c r="B80" s="12" t="s">
        <v>229</v>
      </c>
      <c r="C80" s="13" t="s">
        <v>255</v>
      </c>
      <c r="D80" s="14" t="s">
        <v>256</v>
      </c>
      <c r="F80" s="16" t="s">
        <v>55</v>
      </c>
      <c r="H80" s="17">
        <f>ROUND(E80*G80,2)</f>
        <v>0</v>
      </c>
      <c r="J80" s="17">
        <f t="shared" si="9"/>
        <v>0</v>
      </c>
      <c r="L80" s="18">
        <f t="shared" si="10"/>
        <v>0</v>
      </c>
      <c r="N80" s="15">
        <f t="shared" si="11"/>
        <v>0</v>
      </c>
      <c r="P80" s="16" t="s">
        <v>78</v>
      </c>
      <c r="V80" s="19" t="s">
        <v>205</v>
      </c>
      <c r="X80" s="13" t="s">
        <v>257</v>
      </c>
      <c r="Y80" s="13" t="s">
        <v>255</v>
      </c>
      <c r="Z80" s="16" t="s">
        <v>258</v>
      </c>
      <c r="AJ80" s="4" t="s">
        <v>207</v>
      </c>
      <c r="AK80" s="4" t="s">
        <v>82</v>
      </c>
    </row>
    <row r="81" spans="1:37">
      <c r="D81" s="52" t="s">
        <v>259</v>
      </c>
      <c r="E81" s="53">
        <f>J81</f>
        <v>0</v>
      </c>
      <c r="H81" s="53">
        <f>SUM(H71:H80)</f>
        <v>0</v>
      </c>
      <c r="I81" s="53">
        <f>SUM(I71:I80)</f>
        <v>0</v>
      </c>
      <c r="J81" s="53">
        <f>SUM(J71:J80)</f>
        <v>0</v>
      </c>
      <c r="L81" s="54">
        <f>SUM(L71:L80)</f>
        <v>1.5539999999999998E-2</v>
      </c>
      <c r="N81" s="55">
        <f>SUM(N71:N80)</f>
        <v>0</v>
      </c>
      <c r="W81" s="20">
        <f>SUM(W71:W80)</f>
        <v>0</v>
      </c>
    </row>
    <row r="83" spans="1:37">
      <c r="B83" s="13" t="s">
        <v>260</v>
      </c>
    </row>
    <row r="84" spans="1:37" ht="25.5">
      <c r="A84" s="11">
        <v>47</v>
      </c>
      <c r="B84" s="12" t="s">
        <v>261</v>
      </c>
      <c r="C84" s="13" t="s">
        <v>262</v>
      </c>
      <c r="D84" s="14" t="s">
        <v>263</v>
      </c>
      <c r="E84" s="15">
        <v>10</v>
      </c>
      <c r="F84" s="16" t="s">
        <v>85</v>
      </c>
      <c r="H84" s="17">
        <f t="shared" ref="H84:H90" si="12">ROUND(E84*G84,2)</f>
        <v>0</v>
      </c>
      <c r="J84" s="17">
        <f t="shared" ref="J84:J90" si="13">ROUND(E84*G84,2)</f>
        <v>0</v>
      </c>
      <c r="K84" s="18">
        <v>6.7000000000000002E-4</v>
      </c>
      <c r="L84" s="18">
        <f t="shared" ref="L84:L90" si="14">E84*K84</f>
        <v>6.7000000000000002E-3</v>
      </c>
      <c r="N84" s="15">
        <f t="shared" ref="N84:N90" si="15">E84*M84</f>
        <v>0</v>
      </c>
      <c r="P84" s="16" t="s">
        <v>78</v>
      </c>
      <c r="V84" s="19" t="s">
        <v>205</v>
      </c>
      <c r="X84" s="13" t="s">
        <v>262</v>
      </c>
      <c r="Y84" s="13" t="s">
        <v>262</v>
      </c>
      <c r="Z84" s="16" t="s">
        <v>264</v>
      </c>
      <c r="AJ84" s="4" t="s">
        <v>207</v>
      </c>
      <c r="AK84" s="4" t="s">
        <v>82</v>
      </c>
    </row>
    <row r="85" spans="1:37" ht="25.5">
      <c r="A85" s="11">
        <v>48</v>
      </c>
      <c r="B85" s="12" t="s">
        <v>229</v>
      </c>
      <c r="C85" s="13" t="s">
        <v>265</v>
      </c>
      <c r="D85" s="14" t="s">
        <v>266</v>
      </c>
      <c r="E85" s="15">
        <v>2</v>
      </c>
      <c r="F85" s="16" t="s">
        <v>267</v>
      </c>
      <c r="H85" s="17">
        <f t="shared" si="12"/>
        <v>0</v>
      </c>
      <c r="J85" s="17">
        <f t="shared" si="13"/>
        <v>0</v>
      </c>
      <c r="K85" s="18">
        <v>1.98E-3</v>
      </c>
      <c r="L85" s="18">
        <f t="shared" si="14"/>
        <v>3.96E-3</v>
      </c>
      <c r="N85" s="15">
        <f t="shared" si="15"/>
        <v>0</v>
      </c>
      <c r="P85" s="16" t="s">
        <v>78</v>
      </c>
      <c r="V85" s="19" t="s">
        <v>205</v>
      </c>
      <c r="X85" s="13" t="s">
        <v>268</v>
      </c>
      <c r="Y85" s="13" t="s">
        <v>265</v>
      </c>
      <c r="Z85" s="16" t="s">
        <v>233</v>
      </c>
      <c r="AJ85" s="4" t="s">
        <v>207</v>
      </c>
      <c r="AK85" s="4" t="s">
        <v>82</v>
      </c>
    </row>
    <row r="86" spans="1:37" ht="25.5">
      <c r="A86" s="11">
        <v>49</v>
      </c>
      <c r="B86" s="12" t="s">
        <v>229</v>
      </c>
      <c r="C86" s="13" t="s">
        <v>269</v>
      </c>
      <c r="D86" s="14" t="s">
        <v>270</v>
      </c>
      <c r="E86" s="15">
        <v>2</v>
      </c>
      <c r="F86" s="16" t="s">
        <v>156</v>
      </c>
      <c r="H86" s="17">
        <f t="shared" si="12"/>
        <v>0</v>
      </c>
      <c r="J86" s="17">
        <f t="shared" si="13"/>
        <v>0</v>
      </c>
      <c r="L86" s="18">
        <f t="shared" si="14"/>
        <v>0</v>
      </c>
      <c r="N86" s="15">
        <f t="shared" si="15"/>
        <v>0</v>
      </c>
      <c r="P86" s="16" t="s">
        <v>78</v>
      </c>
      <c r="V86" s="19" t="s">
        <v>205</v>
      </c>
      <c r="X86" s="13" t="s">
        <v>271</v>
      </c>
      <c r="Y86" s="13" t="s">
        <v>269</v>
      </c>
      <c r="Z86" s="16" t="s">
        <v>233</v>
      </c>
      <c r="AJ86" s="4" t="s">
        <v>207</v>
      </c>
      <c r="AK86" s="4" t="s">
        <v>82</v>
      </c>
    </row>
    <row r="87" spans="1:37" ht="25.5">
      <c r="A87" s="11">
        <v>50</v>
      </c>
      <c r="B87" s="12" t="s">
        <v>229</v>
      </c>
      <c r="C87" s="13" t="s">
        <v>272</v>
      </c>
      <c r="D87" s="14" t="s">
        <v>273</v>
      </c>
      <c r="E87" s="15">
        <v>1</v>
      </c>
      <c r="F87" s="16" t="s">
        <v>156</v>
      </c>
      <c r="H87" s="17">
        <f t="shared" si="12"/>
        <v>0</v>
      </c>
      <c r="J87" s="17">
        <f t="shared" si="13"/>
        <v>0</v>
      </c>
      <c r="K87" s="18">
        <v>7.2999999999999996E-4</v>
      </c>
      <c r="L87" s="18">
        <f t="shared" si="14"/>
        <v>7.2999999999999996E-4</v>
      </c>
      <c r="N87" s="15">
        <f t="shared" si="15"/>
        <v>0</v>
      </c>
      <c r="P87" s="16" t="s">
        <v>78</v>
      </c>
      <c r="V87" s="19" t="s">
        <v>205</v>
      </c>
      <c r="X87" s="13" t="s">
        <v>274</v>
      </c>
      <c r="Y87" s="13" t="s">
        <v>272</v>
      </c>
      <c r="Z87" s="16" t="s">
        <v>233</v>
      </c>
      <c r="AJ87" s="4" t="s">
        <v>207</v>
      </c>
      <c r="AK87" s="4" t="s">
        <v>82</v>
      </c>
    </row>
    <row r="88" spans="1:37" ht="25.5">
      <c r="A88" s="11">
        <v>51</v>
      </c>
      <c r="B88" s="12" t="s">
        <v>229</v>
      </c>
      <c r="C88" s="13" t="s">
        <v>275</v>
      </c>
      <c r="D88" s="14" t="s">
        <v>276</v>
      </c>
      <c r="E88" s="15">
        <v>1</v>
      </c>
      <c r="F88" s="16" t="s">
        <v>277</v>
      </c>
      <c r="H88" s="17">
        <f t="shared" si="12"/>
        <v>0</v>
      </c>
      <c r="J88" s="17">
        <f t="shared" si="13"/>
        <v>0</v>
      </c>
      <c r="K88" s="18">
        <v>1.7600000000000001E-3</v>
      </c>
      <c r="L88" s="18">
        <f t="shared" si="14"/>
        <v>1.7600000000000001E-3</v>
      </c>
      <c r="N88" s="15">
        <f t="shared" si="15"/>
        <v>0</v>
      </c>
      <c r="P88" s="16" t="s">
        <v>78</v>
      </c>
      <c r="V88" s="19" t="s">
        <v>205</v>
      </c>
      <c r="X88" s="13" t="s">
        <v>278</v>
      </c>
      <c r="Y88" s="13" t="s">
        <v>275</v>
      </c>
      <c r="Z88" s="16" t="s">
        <v>233</v>
      </c>
      <c r="AJ88" s="4" t="s">
        <v>207</v>
      </c>
      <c r="AK88" s="4" t="s">
        <v>82</v>
      </c>
    </row>
    <row r="89" spans="1:37">
      <c r="A89" s="11">
        <v>52</v>
      </c>
      <c r="B89" s="12" t="s">
        <v>229</v>
      </c>
      <c r="C89" s="13" t="s">
        <v>279</v>
      </c>
      <c r="D89" s="14" t="s">
        <v>280</v>
      </c>
      <c r="E89" s="15">
        <v>2</v>
      </c>
      <c r="F89" s="16" t="s">
        <v>156</v>
      </c>
      <c r="H89" s="17">
        <f t="shared" si="12"/>
        <v>0</v>
      </c>
      <c r="J89" s="17">
        <f t="shared" si="13"/>
        <v>0</v>
      </c>
      <c r="K89" s="18">
        <v>2.0000000000000002E-5</v>
      </c>
      <c r="L89" s="18">
        <f t="shared" si="14"/>
        <v>4.0000000000000003E-5</v>
      </c>
      <c r="N89" s="15">
        <f t="shared" si="15"/>
        <v>0</v>
      </c>
      <c r="P89" s="16" t="s">
        <v>78</v>
      </c>
      <c r="V89" s="19" t="s">
        <v>205</v>
      </c>
      <c r="X89" s="13" t="s">
        <v>281</v>
      </c>
      <c r="Y89" s="13" t="s">
        <v>279</v>
      </c>
      <c r="Z89" s="16" t="s">
        <v>233</v>
      </c>
      <c r="AJ89" s="4" t="s">
        <v>207</v>
      </c>
      <c r="AK89" s="4" t="s">
        <v>82</v>
      </c>
    </row>
    <row r="90" spans="1:37" ht="25.5">
      <c r="A90" s="11">
        <v>53</v>
      </c>
      <c r="B90" s="12" t="s">
        <v>229</v>
      </c>
      <c r="C90" s="13" t="s">
        <v>282</v>
      </c>
      <c r="D90" s="14" t="s">
        <v>283</v>
      </c>
      <c r="F90" s="16" t="s">
        <v>55</v>
      </c>
      <c r="H90" s="17">
        <f t="shared" si="12"/>
        <v>0</v>
      </c>
      <c r="J90" s="17">
        <f t="shared" si="13"/>
        <v>0</v>
      </c>
      <c r="L90" s="18">
        <f t="shared" si="14"/>
        <v>0</v>
      </c>
      <c r="N90" s="15">
        <f t="shared" si="15"/>
        <v>0</v>
      </c>
      <c r="P90" s="16" t="s">
        <v>78</v>
      </c>
      <c r="V90" s="19" t="s">
        <v>205</v>
      </c>
      <c r="X90" s="13" t="s">
        <v>284</v>
      </c>
      <c r="Y90" s="13" t="s">
        <v>282</v>
      </c>
      <c r="Z90" s="16" t="s">
        <v>258</v>
      </c>
      <c r="AJ90" s="4" t="s">
        <v>207</v>
      </c>
      <c r="AK90" s="4" t="s">
        <v>82</v>
      </c>
    </row>
    <row r="91" spans="1:37">
      <c r="D91" s="52" t="s">
        <v>285</v>
      </c>
      <c r="E91" s="53">
        <f>J91</f>
        <v>0</v>
      </c>
      <c r="H91" s="53">
        <f>SUM(H83:H90)</f>
        <v>0</v>
      </c>
      <c r="I91" s="53">
        <f>SUM(I83:I90)</f>
        <v>0</v>
      </c>
      <c r="J91" s="53">
        <f>SUM(J83:J90)</f>
        <v>0</v>
      </c>
      <c r="L91" s="54">
        <f>SUM(L83:L90)</f>
        <v>1.3189999999999999E-2</v>
      </c>
      <c r="N91" s="55">
        <f>SUM(N83:N90)</f>
        <v>0</v>
      </c>
      <c r="W91" s="20">
        <f>SUM(W83:W90)</f>
        <v>0</v>
      </c>
    </row>
    <row r="93" spans="1:37">
      <c r="B93" s="13" t="s">
        <v>286</v>
      </c>
    </row>
    <row r="94" spans="1:37" ht="25.5">
      <c r="A94" s="11">
        <v>54</v>
      </c>
      <c r="B94" s="12" t="s">
        <v>229</v>
      </c>
      <c r="C94" s="13" t="s">
        <v>287</v>
      </c>
      <c r="D94" s="14" t="s">
        <v>288</v>
      </c>
      <c r="E94" s="15">
        <v>1</v>
      </c>
      <c r="F94" s="16" t="s">
        <v>267</v>
      </c>
      <c r="H94" s="17">
        <f>ROUND(E94*G94,2)</f>
        <v>0</v>
      </c>
      <c r="J94" s="17">
        <f>ROUND(E94*G94,2)</f>
        <v>0</v>
      </c>
      <c r="K94" s="18">
        <v>2.9020000000000001E-2</v>
      </c>
      <c r="L94" s="18">
        <f>E94*K94</f>
        <v>2.9020000000000001E-2</v>
      </c>
      <c r="N94" s="15">
        <f>E94*M94</f>
        <v>0</v>
      </c>
      <c r="P94" s="16" t="s">
        <v>78</v>
      </c>
      <c r="V94" s="19" t="s">
        <v>205</v>
      </c>
      <c r="X94" s="13" t="s">
        <v>289</v>
      </c>
      <c r="Y94" s="13" t="s">
        <v>287</v>
      </c>
      <c r="Z94" s="16" t="s">
        <v>233</v>
      </c>
      <c r="AJ94" s="4" t="s">
        <v>207</v>
      </c>
      <c r="AK94" s="4" t="s">
        <v>82</v>
      </c>
    </row>
    <row r="95" spans="1:37" ht="25.5">
      <c r="A95" s="11">
        <v>55</v>
      </c>
      <c r="B95" s="12" t="s">
        <v>229</v>
      </c>
      <c r="C95" s="13" t="s">
        <v>290</v>
      </c>
      <c r="D95" s="14" t="s">
        <v>291</v>
      </c>
      <c r="E95" s="15">
        <v>1</v>
      </c>
      <c r="F95" s="16" t="s">
        <v>267</v>
      </c>
      <c r="H95" s="17">
        <f>ROUND(E95*G95,2)</f>
        <v>0</v>
      </c>
      <c r="J95" s="17">
        <f>ROUND(E95*G95,2)</f>
        <v>0</v>
      </c>
      <c r="K95" s="18">
        <v>1.07E-3</v>
      </c>
      <c r="L95" s="18">
        <f>E95*K95</f>
        <v>1.07E-3</v>
      </c>
      <c r="N95" s="15">
        <f>E95*M95</f>
        <v>0</v>
      </c>
      <c r="P95" s="16" t="s">
        <v>78</v>
      </c>
      <c r="V95" s="19" t="s">
        <v>205</v>
      </c>
      <c r="X95" s="13" t="s">
        <v>292</v>
      </c>
      <c r="Y95" s="13" t="s">
        <v>290</v>
      </c>
      <c r="Z95" s="16" t="s">
        <v>131</v>
      </c>
      <c r="AJ95" s="4" t="s">
        <v>207</v>
      </c>
      <c r="AK95" s="4" t="s">
        <v>82</v>
      </c>
    </row>
    <row r="96" spans="1:37">
      <c r="A96" s="11">
        <v>56</v>
      </c>
      <c r="B96" s="12" t="s">
        <v>229</v>
      </c>
      <c r="C96" s="13" t="s">
        <v>293</v>
      </c>
      <c r="D96" s="14" t="s">
        <v>294</v>
      </c>
      <c r="E96" s="15">
        <v>1</v>
      </c>
      <c r="F96" s="16" t="s">
        <v>267</v>
      </c>
      <c r="H96" s="17">
        <f>ROUND(E96*G96,2)</f>
        <v>0</v>
      </c>
      <c r="J96" s="17">
        <f>ROUND(E96*G96,2)</f>
        <v>0</v>
      </c>
      <c r="K96" s="18">
        <v>4.0000000000000003E-5</v>
      </c>
      <c r="L96" s="18">
        <f>E96*K96</f>
        <v>4.0000000000000003E-5</v>
      </c>
      <c r="N96" s="15">
        <f>E96*M96</f>
        <v>0</v>
      </c>
      <c r="P96" s="16" t="s">
        <v>78</v>
      </c>
      <c r="V96" s="19" t="s">
        <v>205</v>
      </c>
      <c r="X96" s="13" t="s">
        <v>295</v>
      </c>
      <c r="Y96" s="13" t="s">
        <v>293</v>
      </c>
      <c r="Z96" s="16" t="s">
        <v>233</v>
      </c>
      <c r="AJ96" s="4" t="s">
        <v>207</v>
      </c>
      <c r="AK96" s="4" t="s">
        <v>82</v>
      </c>
    </row>
    <row r="97" spans="1:37" ht="25.5">
      <c r="A97" s="11">
        <v>57</v>
      </c>
      <c r="B97" s="12" t="s">
        <v>229</v>
      </c>
      <c r="C97" s="13" t="s">
        <v>296</v>
      </c>
      <c r="D97" s="14" t="s">
        <v>297</v>
      </c>
      <c r="E97" s="15">
        <v>1</v>
      </c>
      <c r="F97" s="16" t="s">
        <v>267</v>
      </c>
      <c r="H97" s="17">
        <f>ROUND(E97*G97,2)</f>
        <v>0</v>
      </c>
      <c r="J97" s="17">
        <f>ROUND(E97*G97,2)</f>
        <v>0</v>
      </c>
      <c r="K97" s="18">
        <v>1.1199999999999999E-3</v>
      </c>
      <c r="L97" s="18">
        <f>E97*K97</f>
        <v>1.1199999999999999E-3</v>
      </c>
      <c r="N97" s="15">
        <f>E97*M97</f>
        <v>0</v>
      </c>
      <c r="P97" s="16" t="s">
        <v>78</v>
      </c>
      <c r="V97" s="19" t="s">
        <v>205</v>
      </c>
      <c r="X97" s="13" t="s">
        <v>298</v>
      </c>
      <c r="Y97" s="13" t="s">
        <v>296</v>
      </c>
      <c r="Z97" s="16" t="s">
        <v>233</v>
      </c>
      <c r="AJ97" s="4" t="s">
        <v>207</v>
      </c>
      <c r="AK97" s="4" t="s">
        <v>82</v>
      </c>
    </row>
    <row r="98" spans="1:37" ht="25.5">
      <c r="A98" s="11">
        <v>58</v>
      </c>
      <c r="B98" s="12" t="s">
        <v>229</v>
      </c>
      <c r="C98" s="13" t="s">
        <v>299</v>
      </c>
      <c r="D98" s="14" t="s">
        <v>300</v>
      </c>
      <c r="F98" s="16" t="s">
        <v>55</v>
      </c>
      <c r="H98" s="17">
        <f>ROUND(E98*G98,2)</f>
        <v>0</v>
      </c>
      <c r="J98" s="17">
        <f>ROUND(E98*G98,2)</f>
        <v>0</v>
      </c>
      <c r="L98" s="18">
        <f>E98*K98</f>
        <v>0</v>
      </c>
      <c r="N98" s="15">
        <f>E98*M98</f>
        <v>0</v>
      </c>
      <c r="P98" s="16" t="s">
        <v>78</v>
      </c>
      <c r="V98" s="19" t="s">
        <v>205</v>
      </c>
      <c r="X98" s="13" t="s">
        <v>301</v>
      </c>
      <c r="Y98" s="13" t="s">
        <v>299</v>
      </c>
      <c r="Z98" s="16" t="s">
        <v>258</v>
      </c>
      <c r="AJ98" s="4" t="s">
        <v>207</v>
      </c>
      <c r="AK98" s="4" t="s">
        <v>82</v>
      </c>
    </row>
    <row r="99" spans="1:37">
      <c r="D99" s="52" t="s">
        <v>302</v>
      </c>
      <c r="E99" s="53">
        <f>J99</f>
        <v>0</v>
      </c>
      <c r="H99" s="53">
        <f>SUM(H93:H98)</f>
        <v>0</v>
      </c>
      <c r="I99" s="53">
        <f>SUM(I93:I98)</f>
        <v>0</v>
      </c>
      <c r="J99" s="53">
        <f>SUM(J93:J98)</f>
        <v>0</v>
      </c>
      <c r="L99" s="54">
        <f>SUM(L93:L98)</f>
        <v>3.125E-2</v>
      </c>
      <c r="N99" s="55">
        <f>SUM(N93:N98)</f>
        <v>0</v>
      </c>
      <c r="W99" s="20">
        <f>SUM(W93:W98)</f>
        <v>0</v>
      </c>
    </row>
    <row r="101" spans="1:37">
      <c r="B101" s="13" t="s">
        <v>303</v>
      </c>
    </row>
    <row r="102" spans="1:37">
      <c r="A102" s="11">
        <v>59</v>
      </c>
      <c r="B102" s="12" t="s">
        <v>304</v>
      </c>
      <c r="C102" s="13" t="s">
        <v>305</v>
      </c>
      <c r="D102" s="14" t="s">
        <v>306</v>
      </c>
      <c r="E102" s="15">
        <v>3</v>
      </c>
      <c r="F102" s="16" t="s">
        <v>156</v>
      </c>
      <c r="H102" s="17">
        <f>ROUND(E102*G102,2)</f>
        <v>0</v>
      </c>
      <c r="J102" s="17">
        <f t="shared" ref="J102:J108" si="16">ROUND(E102*G102,2)</f>
        <v>0</v>
      </c>
      <c r="L102" s="18">
        <f t="shared" ref="L102:L108" si="17">E102*K102</f>
        <v>0</v>
      </c>
      <c r="N102" s="15">
        <f t="shared" ref="N102:N108" si="18">E102*M102</f>
        <v>0</v>
      </c>
      <c r="P102" s="16" t="s">
        <v>78</v>
      </c>
      <c r="V102" s="19" t="s">
        <v>205</v>
      </c>
      <c r="X102" s="13" t="s">
        <v>307</v>
      </c>
      <c r="Y102" s="13" t="s">
        <v>305</v>
      </c>
      <c r="Z102" s="16" t="s">
        <v>308</v>
      </c>
      <c r="AJ102" s="4" t="s">
        <v>207</v>
      </c>
      <c r="AK102" s="4" t="s">
        <v>82</v>
      </c>
    </row>
    <row r="103" spans="1:37">
      <c r="A103" s="11">
        <v>60</v>
      </c>
      <c r="B103" s="12" t="s">
        <v>219</v>
      </c>
      <c r="C103" s="13" t="s">
        <v>309</v>
      </c>
      <c r="D103" s="14" t="s">
        <v>310</v>
      </c>
      <c r="E103" s="15">
        <v>2</v>
      </c>
      <c r="F103" s="16" t="s">
        <v>156</v>
      </c>
      <c r="I103" s="17">
        <f>ROUND(E103*G103,2)</f>
        <v>0</v>
      </c>
      <c r="J103" s="17">
        <f t="shared" si="16"/>
        <v>0</v>
      </c>
      <c r="K103" s="18">
        <v>1.6E-2</v>
      </c>
      <c r="L103" s="18">
        <f t="shared" si="17"/>
        <v>3.2000000000000001E-2</v>
      </c>
      <c r="N103" s="15">
        <f t="shared" si="18"/>
        <v>0</v>
      </c>
      <c r="P103" s="16" t="s">
        <v>78</v>
      </c>
      <c r="V103" s="19" t="s">
        <v>64</v>
      </c>
      <c r="X103" s="13" t="s">
        <v>309</v>
      </c>
      <c r="Y103" s="13" t="s">
        <v>309</v>
      </c>
      <c r="Z103" s="16" t="s">
        <v>311</v>
      </c>
      <c r="AA103" s="13" t="s">
        <v>78</v>
      </c>
      <c r="AJ103" s="4" t="s">
        <v>223</v>
      </c>
      <c r="AK103" s="4" t="s">
        <v>82</v>
      </c>
    </row>
    <row r="104" spans="1:37">
      <c r="A104" s="11">
        <v>61</v>
      </c>
      <c r="B104" s="12" t="s">
        <v>219</v>
      </c>
      <c r="C104" s="13" t="s">
        <v>312</v>
      </c>
      <c r="D104" s="14" t="s">
        <v>313</v>
      </c>
      <c r="E104" s="15">
        <v>2</v>
      </c>
      <c r="F104" s="16" t="s">
        <v>156</v>
      </c>
      <c r="I104" s="17">
        <f>ROUND(E104*G104,2)</f>
        <v>0</v>
      </c>
      <c r="J104" s="17">
        <f t="shared" si="16"/>
        <v>0</v>
      </c>
      <c r="K104" s="18">
        <v>0.02</v>
      </c>
      <c r="L104" s="18">
        <f t="shared" si="17"/>
        <v>0.04</v>
      </c>
      <c r="N104" s="15">
        <f t="shared" si="18"/>
        <v>0</v>
      </c>
      <c r="P104" s="16" t="s">
        <v>78</v>
      </c>
      <c r="V104" s="19" t="s">
        <v>64</v>
      </c>
      <c r="X104" s="13" t="s">
        <v>312</v>
      </c>
      <c r="Y104" s="13" t="s">
        <v>312</v>
      </c>
      <c r="Z104" s="16" t="s">
        <v>311</v>
      </c>
      <c r="AA104" s="13" t="s">
        <v>78</v>
      </c>
      <c r="AJ104" s="4" t="s">
        <v>223</v>
      </c>
      <c r="AK104" s="4" t="s">
        <v>82</v>
      </c>
    </row>
    <row r="105" spans="1:37" ht="25.5">
      <c r="A105" s="11">
        <v>62</v>
      </c>
      <c r="B105" s="12" t="s">
        <v>304</v>
      </c>
      <c r="C105" s="13" t="s">
        <v>314</v>
      </c>
      <c r="D105" s="14" t="s">
        <v>315</v>
      </c>
      <c r="E105" s="15">
        <v>3</v>
      </c>
      <c r="F105" s="16" t="s">
        <v>156</v>
      </c>
      <c r="H105" s="17">
        <f>ROUND(E105*G105,2)</f>
        <v>0</v>
      </c>
      <c r="J105" s="17">
        <f t="shared" si="16"/>
        <v>0</v>
      </c>
      <c r="L105" s="18">
        <f t="shared" si="17"/>
        <v>0</v>
      </c>
      <c r="N105" s="15">
        <f t="shared" si="18"/>
        <v>0</v>
      </c>
      <c r="P105" s="16" t="s">
        <v>78</v>
      </c>
      <c r="V105" s="19" t="s">
        <v>205</v>
      </c>
      <c r="X105" s="13" t="s">
        <v>316</v>
      </c>
      <c r="Y105" s="13" t="s">
        <v>314</v>
      </c>
      <c r="Z105" s="16" t="s">
        <v>131</v>
      </c>
      <c r="AJ105" s="4" t="s">
        <v>207</v>
      </c>
      <c r="AK105" s="4" t="s">
        <v>82</v>
      </c>
    </row>
    <row r="106" spans="1:37">
      <c r="A106" s="11">
        <v>63</v>
      </c>
      <c r="B106" s="12" t="s">
        <v>219</v>
      </c>
      <c r="C106" s="13" t="s">
        <v>317</v>
      </c>
      <c r="D106" s="14" t="s">
        <v>318</v>
      </c>
      <c r="E106" s="15">
        <v>2</v>
      </c>
      <c r="F106" s="16" t="s">
        <v>156</v>
      </c>
      <c r="I106" s="17">
        <f>ROUND(E106*G106,2)</f>
        <v>0</v>
      </c>
      <c r="J106" s="17">
        <f t="shared" si="16"/>
        <v>0</v>
      </c>
      <c r="K106" s="18">
        <v>1.4999999999999999E-2</v>
      </c>
      <c r="L106" s="18">
        <f t="shared" si="17"/>
        <v>0.03</v>
      </c>
      <c r="N106" s="15">
        <f t="shared" si="18"/>
        <v>0</v>
      </c>
      <c r="P106" s="16" t="s">
        <v>78</v>
      </c>
      <c r="V106" s="19" t="s">
        <v>64</v>
      </c>
      <c r="X106" s="13" t="s">
        <v>317</v>
      </c>
      <c r="Y106" s="13" t="s">
        <v>317</v>
      </c>
      <c r="Z106" s="16" t="s">
        <v>311</v>
      </c>
      <c r="AA106" s="13" t="s">
        <v>78</v>
      </c>
      <c r="AJ106" s="4" t="s">
        <v>223</v>
      </c>
      <c r="AK106" s="4" t="s">
        <v>82</v>
      </c>
    </row>
    <row r="107" spans="1:37">
      <c r="A107" s="11">
        <v>64</v>
      </c>
      <c r="B107" s="12" t="s">
        <v>219</v>
      </c>
      <c r="C107" s="13" t="s">
        <v>319</v>
      </c>
      <c r="D107" s="14" t="s">
        <v>320</v>
      </c>
      <c r="E107" s="15">
        <v>1</v>
      </c>
      <c r="F107" s="16" t="s">
        <v>156</v>
      </c>
      <c r="I107" s="17">
        <f>ROUND(E107*G107,2)</f>
        <v>0</v>
      </c>
      <c r="J107" s="17">
        <f t="shared" si="16"/>
        <v>0</v>
      </c>
      <c r="K107" s="18">
        <v>1.9E-2</v>
      </c>
      <c r="L107" s="18">
        <f t="shared" si="17"/>
        <v>1.9E-2</v>
      </c>
      <c r="N107" s="15">
        <f t="shared" si="18"/>
        <v>0</v>
      </c>
      <c r="P107" s="16" t="s">
        <v>78</v>
      </c>
      <c r="V107" s="19" t="s">
        <v>64</v>
      </c>
      <c r="X107" s="13" t="s">
        <v>319</v>
      </c>
      <c r="Y107" s="13" t="s">
        <v>319</v>
      </c>
      <c r="Z107" s="16" t="s">
        <v>311</v>
      </c>
      <c r="AA107" s="13" t="s">
        <v>78</v>
      </c>
      <c r="AJ107" s="4" t="s">
        <v>223</v>
      </c>
      <c r="AK107" s="4" t="s">
        <v>82</v>
      </c>
    </row>
    <row r="108" spans="1:37" ht="25.5">
      <c r="A108" s="11">
        <v>65</v>
      </c>
      <c r="B108" s="12" t="s">
        <v>304</v>
      </c>
      <c r="C108" s="13" t="s">
        <v>321</v>
      </c>
      <c r="D108" s="14" t="s">
        <v>322</v>
      </c>
      <c r="F108" s="16" t="s">
        <v>55</v>
      </c>
      <c r="H108" s="17">
        <f>ROUND(E108*G108,2)</f>
        <v>0</v>
      </c>
      <c r="J108" s="17">
        <f t="shared" si="16"/>
        <v>0</v>
      </c>
      <c r="L108" s="18">
        <f t="shared" si="17"/>
        <v>0</v>
      </c>
      <c r="N108" s="15">
        <f t="shared" si="18"/>
        <v>0</v>
      </c>
      <c r="P108" s="16" t="s">
        <v>78</v>
      </c>
      <c r="V108" s="19" t="s">
        <v>205</v>
      </c>
      <c r="X108" s="13" t="s">
        <v>323</v>
      </c>
      <c r="Y108" s="13" t="s">
        <v>321</v>
      </c>
      <c r="Z108" s="16" t="s">
        <v>324</v>
      </c>
      <c r="AJ108" s="4" t="s">
        <v>207</v>
      </c>
      <c r="AK108" s="4" t="s">
        <v>82</v>
      </c>
    </row>
    <row r="109" spans="1:37">
      <c r="D109" s="52" t="s">
        <v>325</v>
      </c>
      <c r="E109" s="53">
        <f>J109</f>
        <v>0</v>
      </c>
      <c r="H109" s="53">
        <f>SUM(H101:H108)</f>
        <v>0</v>
      </c>
      <c r="I109" s="53">
        <f>SUM(I101:I108)</f>
        <v>0</v>
      </c>
      <c r="J109" s="53">
        <f>SUM(J101:J108)</f>
        <v>0</v>
      </c>
      <c r="L109" s="54">
        <f>SUM(L101:L108)</f>
        <v>0.12100000000000001</v>
      </c>
      <c r="N109" s="55">
        <f>SUM(N101:N108)</f>
        <v>0</v>
      </c>
      <c r="W109" s="20">
        <f>SUM(W101:W108)</f>
        <v>0</v>
      </c>
    </row>
    <row r="111" spans="1:37">
      <c r="B111" s="13" t="s">
        <v>326</v>
      </c>
    </row>
    <row r="112" spans="1:37">
      <c r="A112" s="11">
        <v>66</v>
      </c>
      <c r="B112" s="12" t="s">
        <v>327</v>
      </c>
      <c r="C112" s="13" t="s">
        <v>328</v>
      </c>
      <c r="D112" s="14" t="s">
        <v>329</v>
      </c>
      <c r="E112" s="15">
        <v>3</v>
      </c>
      <c r="F112" s="16" t="s">
        <v>85</v>
      </c>
      <c r="H112" s="17">
        <f>ROUND(E112*G112,2)</f>
        <v>0</v>
      </c>
      <c r="J112" s="17">
        <f t="shared" ref="J112:J118" si="19">ROUND(E112*G112,2)</f>
        <v>0</v>
      </c>
      <c r="K112" s="18">
        <v>1.47E-3</v>
      </c>
      <c r="L112" s="18">
        <f t="shared" ref="L112:L118" si="20">E112*K112</f>
        <v>4.4099999999999999E-3</v>
      </c>
      <c r="N112" s="15">
        <f t="shared" ref="N112:N118" si="21">E112*M112</f>
        <v>0</v>
      </c>
      <c r="P112" s="16" t="s">
        <v>78</v>
      </c>
      <c r="V112" s="19" t="s">
        <v>205</v>
      </c>
      <c r="X112" s="13" t="s">
        <v>330</v>
      </c>
      <c r="Y112" s="13" t="s">
        <v>328</v>
      </c>
      <c r="Z112" s="16" t="s">
        <v>331</v>
      </c>
      <c r="AJ112" s="4" t="s">
        <v>207</v>
      </c>
      <c r="AK112" s="4" t="s">
        <v>82</v>
      </c>
    </row>
    <row r="113" spans="1:37">
      <c r="A113" s="11">
        <v>67</v>
      </c>
      <c r="B113" s="12" t="s">
        <v>327</v>
      </c>
      <c r="C113" s="13" t="s">
        <v>332</v>
      </c>
      <c r="D113" s="14" t="s">
        <v>333</v>
      </c>
      <c r="E113" s="15">
        <v>3</v>
      </c>
      <c r="F113" s="16" t="s">
        <v>85</v>
      </c>
      <c r="H113" s="17">
        <f>ROUND(E113*G113,2)</f>
        <v>0</v>
      </c>
      <c r="J113" s="17">
        <f t="shared" si="19"/>
        <v>0</v>
      </c>
      <c r="K113" s="18">
        <v>9.6000000000000002E-4</v>
      </c>
      <c r="L113" s="18">
        <f t="shared" si="20"/>
        <v>2.8800000000000002E-3</v>
      </c>
      <c r="N113" s="15">
        <f t="shared" si="21"/>
        <v>0</v>
      </c>
      <c r="P113" s="16" t="s">
        <v>78</v>
      </c>
      <c r="V113" s="19" t="s">
        <v>205</v>
      </c>
      <c r="X113" s="13" t="s">
        <v>334</v>
      </c>
      <c r="Y113" s="13" t="s">
        <v>332</v>
      </c>
      <c r="Z113" s="16" t="s">
        <v>331</v>
      </c>
      <c r="AJ113" s="4" t="s">
        <v>207</v>
      </c>
      <c r="AK113" s="4" t="s">
        <v>82</v>
      </c>
    </row>
    <row r="114" spans="1:37">
      <c r="A114" s="11">
        <v>68</v>
      </c>
      <c r="B114" s="12" t="s">
        <v>327</v>
      </c>
      <c r="C114" s="13" t="s">
        <v>335</v>
      </c>
      <c r="D114" s="14" t="s">
        <v>336</v>
      </c>
      <c r="E114" s="15">
        <v>21.5</v>
      </c>
      <c r="F114" s="16" t="s">
        <v>85</v>
      </c>
      <c r="H114" s="17">
        <f>ROUND(E114*G114,2)</f>
        <v>0</v>
      </c>
      <c r="J114" s="17">
        <f t="shared" si="19"/>
        <v>0</v>
      </c>
      <c r="K114" s="18">
        <v>7.1000000000000002E-4</v>
      </c>
      <c r="L114" s="18">
        <f t="shared" si="20"/>
        <v>1.5265000000000001E-2</v>
      </c>
      <c r="N114" s="15">
        <f t="shared" si="21"/>
        <v>0</v>
      </c>
      <c r="P114" s="16" t="s">
        <v>78</v>
      </c>
      <c r="V114" s="19" t="s">
        <v>205</v>
      </c>
      <c r="X114" s="13" t="s">
        <v>337</v>
      </c>
      <c r="Y114" s="13" t="s">
        <v>335</v>
      </c>
      <c r="Z114" s="16" t="s">
        <v>331</v>
      </c>
      <c r="AJ114" s="4" t="s">
        <v>207</v>
      </c>
      <c r="AK114" s="4" t="s">
        <v>82</v>
      </c>
    </row>
    <row r="115" spans="1:37" ht="25.5">
      <c r="A115" s="11">
        <v>69</v>
      </c>
      <c r="B115" s="12" t="s">
        <v>327</v>
      </c>
      <c r="C115" s="13" t="s">
        <v>338</v>
      </c>
      <c r="D115" s="14" t="s">
        <v>339</v>
      </c>
      <c r="E115" s="15">
        <v>39.04</v>
      </c>
      <c r="F115" s="16" t="s">
        <v>77</v>
      </c>
      <c r="H115" s="17">
        <f>ROUND(E115*G115,2)</f>
        <v>0</v>
      </c>
      <c r="J115" s="17">
        <f t="shared" si="19"/>
        <v>0</v>
      </c>
      <c r="K115" s="18">
        <v>4.9100000000000003E-3</v>
      </c>
      <c r="L115" s="18">
        <f t="shared" si="20"/>
        <v>0.19168640000000001</v>
      </c>
      <c r="N115" s="15">
        <f t="shared" si="21"/>
        <v>0</v>
      </c>
      <c r="P115" s="16" t="s">
        <v>78</v>
      </c>
      <c r="V115" s="19" t="s">
        <v>205</v>
      </c>
      <c r="X115" s="13" t="s">
        <v>340</v>
      </c>
      <c r="Y115" s="13" t="s">
        <v>338</v>
      </c>
      <c r="Z115" s="16" t="s">
        <v>331</v>
      </c>
      <c r="AJ115" s="4" t="s">
        <v>207</v>
      </c>
      <c r="AK115" s="4" t="s">
        <v>82</v>
      </c>
    </row>
    <row r="116" spans="1:37">
      <c r="A116" s="11">
        <v>70</v>
      </c>
      <c r="B116" s="12" t="s">
        <v>219</v>
      </c>
      <c r="C116" s="13" t="s">
        <v>341</v>
      </c>
      <c r="D116" s="14" t="s">
        <v>342</v>
      </c>
      <c r="E116" s="15">
        <v>3</v>
      </c>
      <c r="F116" s="16" t="s">
        <v>156</v>
      </c>
      <c r="I116" s="17">
        <f>ROUND(E116*G116,2)</f>
        <v>0</v>
      </c>
      <c r="J116" s="17">
        <f t="shared" si="19"/>
        <v>0</v>
      </c>
      <c r="L116" s="18">
        <f t="shared" si="20"/>
        <v>0</v>
      </c>
      <c r="N116" s="15">
        <f t="shared" si="21"/>
        <v>0</v>
      </c>
      <c r="P116" s="16" t="s">
        <v>78</v>
      </c>
      <c r="V116" s="19" t="s">
        <v>64</v>
      </c>
      <c r="X116" s="13" t="s">
        <v>341</v>
      </c>
      <c r="Y116" s="13" t="s">
        <v>341</v>
      </c>
      <c r="Z116" s="16" t="s">
        <v>343</v>
      </c>
      <c r="AA116" s="13" t="s">
        <v>78</v>
      </c>
      <c r="AJ116" s="4" t="s">
        <v>223</v>
      </c>
      <c r="AK116" s="4" t="s">
        <v>82</v>
      </c>
    </row>
    <row r="117" spans="1:37">
      <c r="A117" s="11">
        <v>71</v>
      </c>
      <c r="B117" s="12" t="s">
        <v>219</v>
      </c>
      <c r="C117" s="13" t="s">
        <v>344</v>
      </c>
      <c r="D117" s="14" t="s">
        <v>345</v>
      </c>
      <c r="E117" s="15">
        <v>45.15</v>
      </c>
      <c r="F117" s="16" t="s">
        <v>77</v>
      </c>
      <c r="I117" s="17">
        <f>ROUND(E117*G117,2)</f>
        <v>0</v>
      </c>
      <c r="J117" s="17">
        <f t="shared" si="19"/>
        <v>0</v>
      </c>
      <c r="K117" s="18">
        <v>1.9E-2</v>
      </c>
      <c r="L117" s="18">
        <f t="shared" si="20"/>
        <v>0.85785</v>
      </c>
      <c r="N117" s="15">
        <f t="shared" si="21"/>
        <v>0</v>
      </c>
      <c r="P117" s="16" t="s">
        <v>78</v>
      </c>
      <c r="V117" s="19" t="s">
        <v>64</v>
      </c>
      <c r="X117" s="13" t="s">
        <v>344</v>
      </c>
      <c r="Y117" s="13" t="s">
        <v>344</v>
      </c>
      <c r="Z117" s="16" t="s">
        <v>346</v>
      </c>
      <c r="AA117" s="13" t="s">
        <v>78</v>
      </c>
      <c r="AJ117" s="4" t="s">
        <v>223</v>
      </c>
      <c r="AK117" s="4" t="s">
        <v>82</v>
      </c>
    </row>
    <row r="118" spans="1:37" ht="25.5">
      <c r="A118" s="11">
        <v>72</v>
      </c>
      <c r="B118" s="12" t="s">
        <v>327</v>
      </c>
      <c r="C118" s="13" t="s">
        <v>347</v>
      </c>
      <c r="D118" s="14" t="s">
        <v>348</v>
      </c>
      <c r="F118" s="16" t="s">
        <v>55</v>
      </c>
      <c r="H118" s="17">
        <f>ROUND(E118*G118,2)</f>
        <v>0</v>
      </c>
      <c r="J118" s="17">
        <f t="shared" si="19"/>
        <v>0</v>
      </c>
      <c r="L118" s="18">
        <f t="shared" si="20"/>
        <v>0</v>
      </c>
      <c r="N118" s="15">
        <f t="shared" si="21"/>
        <v>0</v>
      </c>
      <c r="P118" s="16" t="s">
        <v>78</v>
      </c>
      <c r="V118" s="19" t="s">
        <v>205</v>
      </c>
      <c r="X118" s="13" t="s">
        <v>349</v>
      </c>
      <c r="Y118" s="13" t="s">
        <v>347</v>
      </c>
      <c r="Z118" s="16" t="s">
        <v>331</v>
      </c>
      <c r="AJ118" s="4" t="s">
        <v>207</v>
      </c>
      <c r="AK118" s="4" t="s">
        <v>82</v>
      </c>
    </row>
    <row r="119" spans="1:37">
      <c r="D119" s="52" t="s">
        <v>350</v>
      </c>
      <c r="E119" s="53">
        <f>J119</f>
        <v>0</v>
      </c>
      <c r="H119" s="53">
        <f>SUM(H111:H118)</f>
        <v>0</v>
      </c>
      <c r="I119" s="53">
        <f>SUM(I111:I118)</f>
        <v>0</v>
      </c>
      <c r="J119" s="53">
        <f>SUM(J111:J118)</f>
        <v>0</v>
      </c>
      <c r="L119" s="54">
        <f>SUM(L111:L118)</f>
        <v>1.0720913999999999</v>
      </c>
      <c r="N119" s="55">
        <f>SUM(N111:N118)</f>
        <v>0</v>
      </c>
      <c r="W119" s="20">
        <f>SUM(W111:W118)</f>
        <v>0</v>
      </c>
    </row>
    <row r="121" spans="1:37">
      <c r="B121" s="13" t="s">
        <v>351</v>
      </c>
    </row>
    <row r="122" spans="1:37" ht="25.5">
      <c r="A122" s="11">
        <v>73</v>
      </c>
      <c r="B122" s="12" t="s">
        <v>352</v>
      </c>
      <c r="C122" s="13" t="s">
        <v>353</v>
      </c>
      <c r="D122" s="14" t="s">
        <v>354</v>
      </c>
      <c r="E122" s="15">
        <v>38.770000000000003</v>
      </c>
      <c r="F122" s="16" t="s">
        <v>77</v>
      </c>
      <c r="H122" s="17">
        <f>ROUND(E122*G122,2)</f>
        <v>0</v>
      </c>
      <c r="J122" s="17">
        <f>ROUND(E122*G122,2)</f>
        <v>0</v>
      </c>
      <c r="K122" s="18">
        <v>6.9999999999999994E-5</v>
      </c>
      <c r="L122" s="18">
        <f>E122*K122</f>
        <v>2.7139E-3</v>
      </c>
      <c r="N122" s="15">
        <f>E122*M122</f>
        <v>0</v>
      </c>
      <c r="P122" s="16" t="s">
        <v>78</v>
      </c>
      <c r="V122" s="19" t="s">
        <v>205</v>
      </c>
      <c r="X122" s="13" t="s">
        <v>355</v>
      </c>
      <c r="Y122" s="13" t="s">
        <v>353</v>
      </c>
      <c r="Z122" s="16" t="s">
        <v>131</v>
      </c>
      <c r="AJ122" s="4" t="s">
        <v>207</v>
      </c>
      <c r="AK122" s="4" t="s">
        <v>82</v>
      </c>
    </row>
    <row r="123" spans="1:37">
      <c r="A123" s="11">
        <v>74</v>
      </c>
      <c r="B123" s="12" t="s">
        <v>352</v>
      </c>
      <c r="C123" s="13" t="s">
        <v>356</v>
      </c>
      <c r="D123" s="14" t="s">
        <v>357</v>
      </c>
      <c r="E123" s="15">
        <v>38.770000000000003</v>
      </c>
      <c r="F123" s="16" t="s">
        <v>77</v>
      </c>
      <c r="H123" s="17">
        <f>ROUND(E123*G123,2)</f>
        <v>0</v>
      </c>
      <c r="J123" s="17">
        <f>ROUND(E123*G123,2)</f>
        <v>0</v>
      </c>
      <c r="K123" s="18">
        <v>1.0000000000000001E-5</v>
      </c>
      <c r="L123" s="18">
        <f>E123*K123</f>
        <v>3.8770000000000005E-4</v>
      </c>
      <c r="N123" s="15">
        <f>E123*M123</f>
        <v>0</v>
      </c>
      <c r="P123" s="16" t="s">
        <v>78</v>
      </c>
      <c r="V123" s="19" t="s">
        <v>205</v>
      </c>
      <c r="X123" s="13" t="s">
        <v>358</v>
      </c>
      <c r="Y123" s="13" t="s">
        <v>356</v>
      </c>
      <c r="Z123" s="16" t="s">
        <v>131</v>
      </c>
      <c r="AJ123" s="4" t="s">
        <v>207</v>
      </c>
      <c r="AK123" s="4" t="s">
        <v>82</v>
      </c>
    </row>
    <row r="124" spans="1:37">
      <c r="A124" s="11">
        <v>75</v>
      </c>
      <c r="B124" s="12" t="s">
        <v>352</v>
      </c>
      <c r="C124" s="13" t="s">
        <v>359</v>
      </c>
      <c r="D124" s="14" t="s">
        <v>360</v>
      </c>
      <c r="E124" s="15">
        <v>38.770000000000003</v>
      </c>
      <c r="F124" s="16" t="s">
        <v>77</v>
      </c>
      <c r="H124" s="17">
        <f>ROUND(E124*G124,2)</f>
        <v>0</v>
      </c>
      <c r="J124" s="17">
        <f>ROUND(E124*G124,2)</f>
        <v>0</v>
      </c>
      <c r="L124" s="18">
        <f>E124*K124</f>
        <v>0</v>
      </c>
      <c r="N124" s="15">
        <f>E124*M124</f>
        <v>0</v>
      </c>
      <c r="P124" s="16" t="s">
        <v>78</v>
      </c>
      <c r="V124" s="19" t="s">
        <v>205</v>
      </c>
      <c r="X124" s="13" t="s">
        <v>361</v>
      </c>
      <c r="Y124" s="13" t="s">
        <v>359</v>
      </c>
      <c r="Z124" s="16" t="s">
        <v>131</v>
      </c>
      <c r="AJ124" s="4" t="s">
        <v>207</v>
      </c>
      <c r="AK124" s="4" t="s">
        <v>82</v>
      </c>
    </row>
    <row r="125" spans="1:37">
      <c r="A125" s="11">
        <v>76</v>
      </c>
      <c r="B125" s="12" t="s">
        <v>352</v>
      </c>
      <c r="C125" s="13" t="s">
        <v>362</v>
      </c>
      <c r="D125" s="14" t="s">
        <v>363</v>
      </c>
      <c r="E125" s="15">
        <v>38.770000000000003</v>
      </c>
      <c r="F125" s="16" t="s">
        <v>77</v>
      </c>
      <c r="H125" s="17">
        <f>ROUND(E125*G125,2)</f>
        <v>0</v>
      </c>
      <c r="J125" s="17">
        <f>ROUND(E125*G125,2)</f>
        <v>0</v>
      </c>
      <c r="L125" s="18">
        <f>E125*K125</f>
        <v>0</v>
      </c>
      <c r="N125" s="15">
        <f>E125*M125</f>
        <v>0</v>
      </c>
      <c r="P125" s="16" t="s">
        <v>78</v>
      </c>
      <c r="V125" s="19" t="s">
        <v>205</v>
      </c>
      <c r="X125" s="13" t="s">
        <v>364</v>
      </c>
      <c r="Y125" s="13" t="s">
        <v>362</v>
      </c>
      <c r="Z125" s="16" t="s">
        <v>131</v>
      </c>
      <c r="AJ125" s="4" t="s">
        <v>207</v>
      </c>
      <c r="AK125" s="4" t="s">
        <v>82</v>
      </c>
    </row>
    <row r="126" spans="1:37" ht="25.5">
      <c r="A126" s="11">
        <v>77</v>
      </c>
      <c r="B126" s="12" t="s">
        <v>352</v>
      </c>
      <c r="C126" s="13" t="s">
        <v>365</v>
      </c>
      <c r="D126" s="14" t="s">
        <v>366</v>
      </c>
      <c r="E126" s="15">
        <v>38.770000000000003</v>
      </c>
      <c r="F126" s="16" t="s">
        <v>77</v>
      </c>
      <c r="H126" s="17">
        <f>ROUND(E126*G126,2)</f>
        <v>0</v>
      </c>
      <c r="J126" s="17">
        <f>ROUND(E126*G126,2)</f>
        <v>0</v>
      </c>
      <c r="K126" s="18">
        <v>1.0000000000000001E-5</v>
      </c>
      <c r="L126" s="18">
        <f>E126*K126</f>
        <v>3.8770000000000005E-4</v>
      </c>
      <c r="N126" s="15">
        <f>E126*M126</f>
        <v>0</v>
      </c>
      <c r="P126" s="16" t="s">
        <v>78</v>
      </c>
      <c r="V126" s="19" t="s">
        <v>205</v>
      </c>
      <c r="X126" s="13" t="s">
        <v>367</v>
      </c>
      <c r="Y126" s="13" t="s">
        <v>365</v>
      </c>
      <c r="Z126" s="16" t="s">
        <v>131</v>
      </c>
      <c r="AJ126" s="4" t="s">
        <v>207</v>
      </c>
      <c r="AK126" s="4" t="s">
        <v>82</v>
      </c>
    </row>
    <row r="127" spans="1:37">
      <c r="D127" s="52" t="s">
        <v>368</v>
      </c>
      <c r="E127" s="53">
        <f>J127</f>
        <v>0</v>
      </c>
      <c r="H127" s="53">
        <f>SUM(H121:H126)</f>
        <v>0</v>
      </c>
      <c r="I127" s="53">
        <f>SUM(I121:I126)</f>
        <v>0</v>
      </c>
      <c r="J127" s="53">
        <f>SUM(J121:J126)</f>
        <v>0</v>
      </c>
      <c r="L127" s="54">
        <f>SUM(L121:L126)</f>
        <v>3.4892999999999999E-3</v>
      </c>
      <c r="N127" s="55">
        <f>SUM(N121:N126)</f>
        <v>0</v>
      </c>
      <c r="W127" s="20">
        <f>SUM(W121:W126)</f>
        <v>0</v>
      </c>
    </row>
    <row r="129" spans="1:37">
      <c r="B129" s="13" t="s">
        <v>369</v>
      </c>
    </row>
    <row r="130" spans="1:37" ht="25.5">
      <c r="A130" s="11">
        <v>78</v>
      </c>
      <c r="B130" s="12" t="s">
        <v>327</v>
      </c>
      <c r="C130" s="13" t="s">
        <v>370</v>
      </c>
      <c r="D130" s="14" t="s">
        <v>371</v>
      </c>
      <c r="E130" s="15">
        <v>15.48</v>
      </c>
      <c r="F130" s="16" t="s">
        <v>77</v>
      </c>
      <c r="H130" s="17">
        <f>ROUND(E130*G130,2)</f>
        <v>0</v>
      </c>
      <c r="J130" s="17">
        <f t="shared" ref="J130:J136" si="22">ROUND(E130*G130,2)</f>
        <v>0</v>
      </c>
      <c r="K130" s="18">
        <v>2.3400000000000001E-3</v>
      </c>
      <c r="L130" s="18">
        <f t="shared" ref="L130:L136" si="23">E130*K130</f>
        <v>3.6223200000000004E-2</v>
      </c>
      <c r="N130" s="15">
        <f t="shared" ref="N130:N136" si="24">E130*M130</f>
        <v>0</v>
      </c>
      <c r="P130" s="16" t="s">
        <v>78</v>
      </c>
      <c r="V130" s="19" t="s">
        <v>205</v>
      </c>
      <c r="X130" s="13" t="s">
        <v>372</v>
      </c>
      <c r="Y130" s="13" t="s">
        <v>370</v>
      </c>
      <c r="Z130" s="16" t="s">
        <v>331</v>
      </c>
      <c r="AJ130" s="4" t="s">
        <v>207</v>
      </c>
      <c r="AK130" s="4" t="s">
        <v>82</v>
      </c>
    </row>
    <row r="131" spans="1:37" ht="25.5">
      <c r="A131" s="11">
        <v>79</v>
      </c>
      <c r="B131" s="12" t="s">
        <v>327</v>
      </c>
      <c r="C131" s="13" t="s">
        <v>373</v>
      </c>
      <c r="D131" s="14" t="s">
        <v>374</v>
      </c>
      <c r="E131" s="15">
        <v>2.5</v>
      </c>
      <c r="F131" s="16" t="s">
        <v>77</v>
      </c>
      <c r="H131" s="17">
        <f>ROUND(E131*G131,2)</f>
        <v>0</v>
      </c>
      <c r="J131" s="17">
        <f t="shared" si="22"/>
        <v>0</v>
      </c>
      <c r="K131" s="18">
        <v>3.3899999999999998E-3</v>
      </c>
      <c r="L131" s="18">
        <f t="shared" si="23"/>
        <v>8.4749999999999999E-3</v>
      </c>
      <c r="M131" s="15">
        <v>4.0000000000000001E-3</v>
      </c>
      <c r="N131" s="15">
        <f t="shared" si="24"/>
        <v>0.01</v>
      </c>
      <c r="P131" s="16" t="s">
        <v>78</v>
      </c>
      <c r="V131" s="19" t="s">
        <v>205</v>
      </c>
      <c r="X131" s="13" t="s">
        <v>375</v>
      </c>
      <c r="Y131" s="13" t="s">
        <v>373</v>
      </c>
      <c r="Z131" s="16" t="s">
        <v>131</v>
      </c>
      <c r="AJ131" s="4" t="s">
        <v>207</v>
      </c>
      <c r="AK131" s="4" t="s">
        <v>82</v>
      </c>
    </row>
    <row r="132" spans="1:37">
      <c r="A132" s="11">
        <v>80</v>
      </c>
      <c r="B132" s="12" t="s">
        <v>327</v>
      </c>
      <c r="C132" s="13" t="s">
        <v>376</v>
      </c>
      <c r="D132" s="14" t="s">
        <v>377</v>
      </c>
      <c r="E132" s="15">
        <v>1.5</v>
      </c>
      <c r="F132" s="16" t="s">
        <v>85</v>
      </c>
      <c r="H132" s="17">
        <f>ROUND(E132*G132,2)</f>
        <v>0</v>
      </c>
      <c r="J132" s="17">
        <f t="shared" si="22"/>
        <v>0</v>
      </c>
      <c r="K132" s="18">
        <v>3.1E-4</v>
      </c>
      <c r="L132" s="18">
        <f t="shared" si="23"/>
        <v>4.6500000000000003E-4</v>
      </c>
      <c r="N132" s="15">
        <f t="shared" si="24"/>
        <v>0</v>
      </c>
      <c r="P132" s="16" t="s">
        <v>78</v>
      </c>
      <c r="V132" s="19" t="s">
        <v>205</v>
      </c>
      <c r="X132" s="13" t="s">
        <v>378</v>
      </c>
      <c r="Y132" s="13" t="s">
        <v>376</v>
      </c>
      <c r="Z132" s="16" t="s">
        <v>331</v>
      </c>
      <c r="AJ132" s="4" t="s">
        <v>207</v>
      </c>
      <c r="AK132" s="4" t="s">
        <v>82</v>
      </c>
    </row>
    <row r="133" spans="1:37">
      <c r="A133" s="11">
        <v>81</v>
      </c>
      <c r="B133" s="12" t="s">
        <v>327</v>
      </c>
      <c r="C133" s="13" t="s">
        <v>379</v>
      </c>
      <c r="D133" s="14" t="s">
        <v>380</v>
      </c>
      <c r="E133" s="15">
        <v>0.8</v>
      </c>
      <c r="F133" s="16" t="s">
        <v>85</v>
      </c>
      <c r="H133" s="17">
        <f>ROUND(E133*G133,2)</f>
        <v>0</v>
      </c>
      <c r="J133" s="17">
        <f t="shared" si="22"/>
        <v>0</v>
      </c>
      <c r="K133" s="18">
        <v>1.0399999999999999E-3</v>
      </c>
      <c r="L133" s="18">
        <f t="shared" si="23"/>
        <v>8.3199999999999995E-4</v>
      </c>
      <c r="N133" s="15">
        <f t="shared" si="24"/>
        <v>0</v>
      </c>
      <c r="P133" s="16" t="s">
        <v>78</v>
      </c>
      <c r="V133" s="19" t="s">
        <v>205</v>
      </c>
      <c r="X133" s="13" t="s">
        <v>381</v>
      </c>
      <c r="Y133" s="13" t="s">
        <v>379</v>
      </c>
      <c r="Z133" s="16" t="s">
        <v>331</v>
      </c>
      <c r="AJ133" s="4" t="s">
        <v>207</v>
      </c>
      <c r="AK133" s="4" t="s">
        <v>82</v>
      </c>
    </row>
    <row r="134" spans="1:37">
      <c r="A134" s="11">
        <v>82</v>
      </c>
      <c r="B134" s="12" t="s">
        <v>219</v>
      </c>
      <c r="C134" s="13" t="s">
        <v>382</v>
      </c>
      <c r="D134" s="14" t="s">
        <v>383</v>
      </c>
      <c r="E134" s="15">
        <v>16.568999999999999</v>
      </c>
      <c r="F134" s="16" t="s">
        <v>77</v>
      </c>
      <c r="I134" s="17">
        <f>ROUND(E134*G134,2)</f>
        <v>0</v>
      </c>
      <c r="J134" s="17">
        <f t="shared" si="22"/>
        <v>0</v>
      </c>
      <c r="K134" s="18">
        <v>1.6E-2</v>
      </c>
      <c r="L134" s="18">
        <f t="shared" si="23"/>
        <v>0.26510400000000001</v>
      </c>
      <c r="N134" s="15">
        <f t="shared" si="24"/>
        <v>0</v>
      </c>
      <c r="P134" s="16" t="s">
        <v>78</v>
      </c>
      <c r="V134" s="19" t="s">
        <v>64</v>
      </c>
      <c r="X134" s="13" t="s">
        <v>382</v>
      </c>
      <c r="Y134" s="13" t="s">
        <v>382</v>
      </c>
      <c r="Z134" s="16" t="s">
        <v>346</v>
      </c>
      <c r="AA134" s="13" t="s">
        <v>78</v>
      </c>
      <c r="AJ134" s="4" t="s">
        <v>223</v>
      </c>
      <c r="AK134" s="4" t="s">
        <v>82</v>
      </c>
    </row>
    <row r="135" spans="1:37">
      <c r="A135" s="11">
        <v>83</v>
      </c>
      <c r="B135" s="12" t="s">
        <v>327</v>
      </c>
      <c r="C135" s="13" t="s">
        <v>384</v>
      </c>
      <c r="D135" s="14" t="s">
        <v>385</v>
      </c>
      <c r="E135" s="15">
        <v>0.7</v>
      </c>
      <c r="F135" s="16" t="s">
        <v>85</v>
      </c>
      <c r="H135" s="17">
        <f>ROUND(E135*G135,2)</f>
        <v>0</v>
      </c>
      <c r="J135" s="17">
        <f t="shared" si="22"/>
        <v>0</v>
      </c>
      <c r="K135" s="18">
        <v>1.06E-3</v>
      </c>
      <c r="L135" s="18">
        <f t="shared" si="23"/>
        <v>7.4199999999999993E-4</v>
      </c>
      <c r="N135" s="15">
        <f t="shared" si="24"/>
        <v>0</v>
      </c>
      <c r="P135" s="16" t="s">
        <v>78</v>
      </c>
      <c r="V135" s="19" t="s">
        <v>205</v>
      </c>
      <c r="X135" s="13" t="s">
        <v>386</v>
      </c>
      <c r="Y135" s="13" t="s">
        <v>384</v>
      </c>
      <c r="Z135" s="16" t="s">
        <v>331</v>
      </c>
      <c r="AJ135" s="4" t="s">
        <v>207</v>
      </c>
      <c r="AK135" s="4" t="s">
        <v>82</v>
      </c>
    </row>
    <row r="136" spans="1:37" ht="25.5">
      <c r="A136" s="11">
        <v>84</v>
      </c>
      <c r="B136" s="12" t="s">
        <v>327</v>
      </c>
      <c r="C136" s="13" t="s">
        <v>387</v>
      </c>
      <c r="D136" s="14" t="s">
        <v>388</v>
      </c>
      <c r="F136" s="16" t="s">
        <v>55</v>
      </c>
      <c r="H136" s="17">
        <f>ROUND(E136*G136,2)</f>
        <v>0</v>
      </c>
      <c r="J136" s="17">
        <f t="shared" si="22"/>
        <v>0</v>
      </c>
      <c r="L136" s="18">
        <f t="shared" si="23"/>
        <v>0</v>
      </c>
      <c r="N136" s="15">
        <f t="shared" si="24"/>
        <v>0</v>
      </c>
      <c r="P136" s="16" t="s">
        <v>78</v>
      </c>
      <c r="V136" s="19" t="s">
        <v>205</v>
      </c>
      <c r="X136" s="13" t="s">
        <v>389</v>
      </c>
      <c r="Y136" s="13" t="s">
        <v>387</v>
      </c>
      <c r="Z136" s="16" t="s">
        <v>331</v>
      </c>
      <c r="AJ136" s="4" t="s">
        <v>207</v>
      </c>
      <c r="AK136" s="4" t="s">
        <v>82</v>
      </c>
    </row>
    <row r="137" spans="1:37">
      <c r="D137" s="52" t="s">
        <v>390</v>
      </c>
      <c r="E137" s="53">
        <f>J137</f>
        <v>0</v>
      </c>
      <c r="H137" s="53">
        <f>SUM(H129:H136)</f>
        <v>0</v>
      </c>
      <c r="I137" s="53">
        <f>SUM(I129:I136)</f>
        <v>0</v>
      </c>
      <c r="J137" s="53">
        <f>SUM(J129:J136)</f>
        <v>0</v>
      </c>
      <c r="L137" s="54">
        <f>SUM(L129:L136)</f>
        <v>0.31184120000000004</v>
      </c>
      <c r="N137" s="55">
        <f>SUM(N129:N136)</f>
        <v>0.01</v>
      </c>
      <c r="W137" s="20">
        <f>SUM(W129:W136)</f>
        <v>0</v>
      </c>
    </row>
    <row r="139" spans="1:37">
      <c r="B139" s="13" t="s">
        <v>391</v>
      </c>
    </row>
    <row r="140" spans="1:37" ht="25.5">
      <c r="A140" s="11">
        <v>85</v>
      </c>
      <c r="B140" s="12" t="s">
        <v>392</v>
      </c>
      <c r="C140" s="13" t="s">
        <v>393</v>
      </c>
      <c r="D140" s="14" t="s">
        <v>394</v>
      </c>
      <c r="E140" s="15">
        <v>42.77</v>
      </c>
      <c r="F140" s="16" t="s">
        <v>77</v>
      </c>
      <c r="H140" s="17">
        <f>ROUND(E140*G140,2)</f>
        <v>0</v>
      </c>
      <c r="J140" s="17">
        <f>ROUND(E140*G140,2)</f>
        <v>0</v>
      </c>
      <c r="K140" s="18">
        <v>4.2999999999999999E-4</v>
      </c>
      <c r="L140" s="18">
        <f>E140*K140</f>
        <v>1.8391100000000001E-2</v>
      </c>
      <c r="N140" s="15">
        <f>E140*M140</f>
        <v>0</v>
      </c>
      <c r="P140" s="16" t="s">
        <v>78</v>
      </c>
      <c r="V140" s="19" t="s">
        <v>205</v>
      </c>
      <c r="X140" s="13" t="s">
        <v>395</v>
      </c>
      <c r="Y140" s="13" t="s">
        <v>393</v>
      </c>
      <c r="Z140" s="16" t="s">
        <v>396</v>
      </c>
      <c r="AJ140" s="4" t="s">
        <v>207</v>
      </c>
      <c r="AK140" s="4" t="s">
        <v>82</v>
      </c>
    </row>
    <row r="141" spans="1:37">
      <c r="D141" s="52" t="s">
        <v>397</v>
      </c>
      <c r="E141" s="53">
        <f>J141</f>
        <v>0</v>
      </c>
      <c r="H141" s="53">
        <f>SUM(H139:H140)</f>
        <v>0</v>
      </c>
      <c r="I141" s="53">
        <f>SUM(I139:I140)</f>
        <v>0</v>
      </c>
      <c r="J141" s="53">
        <f>SUM(J139:J140)</f>
        <v>0</v>
      </c>
      <c r="L141" s="54">
        <f>SUM(L139:L140)</f>
        <v>1.8391100000000001E-2</v>
      </c>
      <c r="N141" s="55">
        <f>SUM(N139:N140)</f>
        <v>0</v>
      </c>
      <c r="W141" s="20">
        <f>SUM(W139:W140)</f>
        <v>0</v>
      </c>
    </row>
    <row r="143" spans="1:37">
      <c r="B143" s="13" t="s">
        <v>398</v>
      </c>
    </row>
    <row r="144" spans="1:37" ht="25.5">
      <c r="A144" s="11">
        <v>86</v>
      </c>
      <c r="B144" s="12" t="s">
        <v>399</v>
      </c>
      <c r="C144" s="13" t="s">
        <v>400</v>
      </c>
      <c r="D144" s="14" t="s">
        <v>401</v>
      </c>
      <c r="E144" s="15">
        <v>94.4</v>
      </c>
      <c r="F144" s="16" t="s">
        <v>77</v>
      </c>
      <c r="H144" s="17">
        <f>ROUND(E144*G144,2)</f>
        <v>0</v>
      </c>
      <c r="J144" s="17">
        <f>ROUND(E144*G144,2)</f>
        <v>0</v>
      </c>
      <c r="K144" s="18">
        <v>1.4999999999999999E-4</v>
      </c>
      <c r="L144" s="18">
        <f>E144*K144</f>
        <v>1.4159999999999999E-2</v>
      </c>
      <c r="N144" s="15">
        <f>E144*M144</f>
        <v>0</v>
      </c>
      <c r="P144" s="16" t="s">
        <v>78</v>
      </c>
      <c r="V144" s="19" t="s">
        <v>205</v>
      </c>
      <c r="X144" s="13" t="s">
        <v>402</v>
      </c>
      <c r="Y144" s="13" t="s">
        <v>400</v>
      </c>
      <c r="Z144" s="16" t="s">
        <v>403</v>
      </c>
      <c r="AJ144" s="4" t="s">
        <v>207</v>
      </c>
      <c r="AK144" s="4" t="s">
        <v>82</v>
      </c>
    </row>
    <row r="145" spans="1:37" ht="25.5">
      <c r="A145" s="11">
        <v>87</v>
      </c>
      <c r="B145" s="12" t="s">
        <v>399</v>
      </c>
      <c r="C145" s="13" t="s">
        <v>404</v>
      </c>
      <c r="D145" s="14" t="s">
        <v>405</v>
      </c>
      <c r="E145" s="15">
        <v>94.4</v>
      </c>
      <c r="F145" s="16" t="s">
        <v>77</v>
      </c>
      <c r="H145" s="17">
        <f>ROUND(E145*G145,2)</f>
        <v>0</v>
      </c>
      <c r="J145" s="17">
        <f>ROUND(E145*G145,2)</f>
        <v>0</v>
      </c>
      <c r="K145" s="18">
        <v>2.9999999999999997E-4</v>
      </c>
      <c r="L145" s="18">
        <f>E145*K145</f>
        <v>2.8319999999999998E-2</v>
      </c>
      <c r="N145" s="15">
        <f>E145*M145</f>
        <v>0</v>
      </c>
      <c r="P145" s="16" t="s">
        <v>78</v>
      </c>
      <c r="V145" s="19" t="s">
        <v>205</v>
      </c>
      <c r="X145" s="13" t="s">
        <v>406</v>
      </c>
      <c r="Y145" s="13" t="s">
        <v>404</v>
      </c>
      <c r="Z145" s="16" t="s">
        <v>403</v>
      </c>
      <c r="AJ145" s="4" t="s">
        <v>207</v>
      </c>
      <c r="AK145" s="4" t="s">
        <v>82</v>
      </c>
    </row>
    <row r="146" spans="1:37">
      <c r="D146" s="52" t="s">
        <v>407</v>
      </c>
      <c r="E146" s="53">
        <f>J146</f>
        <v>0</v>
      </c>
      <c r="H146" s="53">
        <f>SUM(H143:H145)</f>
        <v>0</v>
      </c>
      <c r="I146" s="53">
        <f>SUM(I143:I145)</f>
        <v>0</v>
      </c>
      <c r="J146" s="53">
        <f>SUM(J143:J145)</f>
        <v>0</v>
      </c>
      <c r="L146" s="54">
        <f>SUM(L143:L145)</f>
        <v>4.2479999999999997E-2</v>
      </c>
      <c r="N146" s="55">
        <f>SUM(N143:N145)</f>
        <v>0</v>
      </c>
      <c r="W146" s="20">
        <f>SUM(W143:W145)</f>
        <v>0</v>
      </c>
    </row>
    <row r="148" spans="1:37">
      <c r="D148" s="52" t="s">
        <v>408</v>
      </c>
      <c r="E148" s="55">
        <f>J148</f>
        <v>0</v>
      </c>
      <c r="H148" s="53">
        <f>+H63+H69+H81+H91+H99+H109+H119+H127+H137+H141+H146</f>
        <v>0</v>
      </c>
      <c r="I148" s="53">
        <f>+I63+I69+I81+I91+I99+I109+I119+I127+I137+I141+I146</f>
        <v>0</v>
      </c>
      <c r="J148" s="53">
        <f>+J63+J69+J81+J91+J99+J109+J119+J127+J137+J141+J146</f>
        <v>0</v>
      </c>
      <c r="L148" s="54">
        <f>+L63+L69+L81+L91+L99+L109+L119+L127+L137+L141+L146</f>
        <v>1.9808382000000002</v>
      </c>
      <c r="N148" s="55">
        <f>+N63+N69+N81+N91+N99+N109+N119+N127+N137+N141+N146</f>
        <v>0.01</v>
      </c>
      <c r="W148" s="20">
        <f>+W63+W69+W81+W91+W99+W109+W119+W127+W137+W141+W146</f>
        <v>0</v>
      </c>
    </row>
    <row r="150" spans="1:37">
      <c r="B150" s="51" t="s">
        <v>409</v>
      </c>
    </row>
    <row r="151" spans="1:37">
      <c r="B151" s="13" t="s">
        <v>410</v>
      </c>
    </row>
    <row r="152" spans="1:37" ht="25.5">
      <c r="A152" s="11">
        <v>88</v>
      </c>
      <c r="B152" s="12" t="s">
        <v>411</v>
      </c>
      <c r="C152" s="13" t="s">
        <v>412</v>
      </c>
      <c r="D152" s="14" t="s">
        <v>413</v>
      </c>
      <c r="E152" s="15">
        <v>9</v>
      </c>
      <c r="F152" s="16" t="s">
        <v>156</v>
      </c>
      <c r="H152" s="17">
        <f>ROUND(E152*G152,2)</f>
        <v>0</v>
      </c>
      <c r="J152" s="17">
        <f t="shared" ref="J152:J170" si="25">ROUND(E152*G152,2)</f>
        <v>0</v>
      </c>
      <c r="L152" s="18">
        <f t="shared" ref="L152:L170" si="26">E152*K152</f>
        <v>0</v>
      </c>
      <c r="N152" s="15">
        <f t="shared" ref="N152:N170" si="27">E152*M152</f>
        <v>0</v>
      </c>
      <c r="P152" s="16" t="s">
        <v>78</v>
      </c>
      <c r="V152" s="19" t="s">
        <v>414</v>
      </c>
      <c r="X152" s="13" t="s">
        <v>415</v>
      </c>
      <c r="Y152" s="13" t="s">
        <v>412</v>
      </c>
      <c r="Z152" s="16" t="s">
        <v>416</v>
      </c>
      <c r="AJ152" s="4" t="s">
        <v>417</v>
      </c>
      <c r="AK152" s="4" t="s">
        <v>82</v>
      </c>
    </row>
    <row r="153" spans="1:37" ht="25.5">
      <c r="A153" s="11">
        <v>89</v>
      </c>
      <c r="B153" s="12" t="s">
        <v>219</v>
      </c>
      <c r="C153" s="13" t="s">
        <v>418</v>
      </c>
      <c r="D153" s="14" t="s">
        <v>419</v>
      </c>
      <c r="E153" s="15">
        <v>9</v>
      </c>
      <c r="F153" s="16" t="s">
        <v>156</v>
      </c>
      <c r="I153" s="17">
        <f>ROUND(E153*G153,2)</f>
        <v>0</v>
      </c>
      <c r="J153" s="17">
        <f t="shared" si="25"/>
        <v>0</v>
      </c>
      <c r="L153" s="18">
        <f t="shared" si="26"/>
        <v>0</v>
      </c>
      <c r="N153" s="15">
        <f t="shared" si="27"/>
        <v>0</v>
      </c>
      <c r="P153" s="16" t="s">
        <v>78</v>
      </c>
      <c r="V153" s="19" t="s">
        <v>64</v>
      </c>
      <c r="X153" s="13" t="s">
        <v>418</v>
      </c>
      <c r="Y153" s="13" t="s">
        <v>418</v>
      </c>
      <c r="Z153" s="16" t="s">
        <v>420</v>
      </c>
      <c r="AA153" s="13" t="s">
        <v>421</v>
      </c>
      <c r="AJ153" s="4" t="s">
        <v>422</v>
      </c>
      <c r="AK153" s="4" t="s">
        <v>82</v>
      </c>
    </row>
    <row r="154" spans="1:37" ht="25.5">
      <c r="A154" s="11">
        <v>90</v>
      </c>
      <c r="B154" s="12" t="s">
        <v>411</v>
      </c>
      <c r="C154" s="13" t="s">
        <v>423</v>
      </c>
      <c r="D154" s="14" t="s">
        <v>424</v>
      </c>
      <c r="E154" s="15">
        <v>3</v>
      </c>
      <c r="F154" s="16" t="s">
        <v>156</v>
      </c>
      <c r="H154" s="17">
        <f>ROUND(E154*G154,2)</f>
        <v>0</v>
      </c>
      <c r="J154" s="17">
        <f t="shared" si="25"/>
        <v>0</v>
      </c>
      <c r="L154" s="18">
        <f t="shared" si="26"/>
        <v>0</v>
      </c>
      <c r="N154" s="15">
        <f t="shared" si="27"/>
        <v>0</v>
      </c>
      <c r="P154" s="16" t="s">
        <v>78</v>
      </c>
      <c r="V154" s="19" t="s">
        <v>414</v>
      </c>
      <c r="X154" s="13" t="s">
        <v>425</v>
      </c>
      <c r="Y154" s="13" t="s">
        <v>423</v>
      </c>
      <c r="Z154" s="16" t="s">
        <v>416</v>
      </c>
      <c r="AJ154" s="4" t="s">
        <v>417</v>
      </c>
      <c r="AK154" s="4" t="s">
        <v>82</v>
      </c>
    </row>
    <row r="155" spans="1:37" ht="25.5">
      <c r="A155" s="11">
        <v>91</v>
      </c>
      <c r="B155" s="12" t="s">
        <v>219</v>
      </c>
      <c r="C155" s="13" t="s">
        <v>426</v>
      </c>
      <c r="D155" s="14" t="s">
        <v>427</v>
      </c>
      <c r="E155" s="15">
        <v>3</v>
      </c>
      <c r="F155" s="16" t="s">
        <v>156</v>
      </c>
      <c r="I155" s="17">
        <f>ROUND(E155*G155,2)</f>
        <v>0</v>
      </c>
      <c r="J155" s="17">
        <f t="shared" si="25"/>
        <v>0</v>
      </c>
      <c r="L155" s="18">
        <f t="shared" si="26"/>
        <v>0</v>
      </c>
      <c r="N155" s="15">
        <f t="shared" si="27"/>
        <v>0</v>
      </c>
      <c r="P155" s="16" t="s">
        <v>78</v>
      </c>
      <c r="V155" s="19" t="s">
        <v>64</v>
      </c>
      <c r="X155" s="13" t="s">
        <v>426</v>
      </c>
      <c r="Y155" s="13" t="s">
        <v>426</v>
      </c>
      <c r="Z155" s="16" t="s">
        <v>420</v>
      </c>
      <c r="AA155" s="13" t="s">
        <v>428</v>
      </c>
      <c r="AJ155" s="4" t="s">
        <v>422</v>
      </c>
      <c r="AK155" s="4" t="s">
        <v>82</v>
      </c>
    </row>
    <row r="156" spans="1:37" ht="25.5">
      <c r="A156" s="11">
        <v>92</v>
      </c>
      <c r="B156" s="12" t="s">
        <v>411</v>
      </c>
      <c r="C156" s="13" t="s">
        <v>429</v>
      </c>
      <c r="D156" s="14" t="s">
        <v>430</v>
      </c>
      <c r="E156" s="15">
        <v>5</v>
      </c>
      <c r="F156" s="16" t="s">
        <v>156</v>
      </c>
      <c r="H156" s="17">
        <f>ROUND(E156*G156,2)</f>
        <v>0</v>
      </c>
      <c r="J156" s="17">
        <f t="shared" si="25"/>
        <v>0</v>
      </c>
      <c r="L156" s="18">
        <f t="shared" si="26"/>
        <v>0</v>
      </c>
      <c r="N156" s="15">
        <f t="shared" si="27"/>
        <v>0</v>
      </c>
      <c r="P156" s="16" t="s">
        <v>78</v>
      </c>
      <c r="V156" s="19" t="s">
        <v>414</v>
      </c>
      <c r="X156" s="13" t="s">
        <v>431</v>
      </c>
      <c r="Y156" s="13" t="s">
        <v>429</v>
      </c>
      <c r="Z156" s="16" t="s">
        <v>416</v>
      </c>
      <c r="AJ156" s="4" t="s">
        <v>417</v>
      </c>
      <c r="AK156" s="4" t="s">
        <v>82</v>
      </c>
    </row>
    <row r="157" spans="1:37">
      <c r="A157" s="11">
        <v>93</v>
      </c>
      <c r="B157" s="12" t="s">
        <v>411</v>
      </c>
      <c r="C157" s="13" t="s">
        <v>432</v>
      </c>
      <c r="D157" s="14" t="s">
        <v>433</v>
      </c>
      <c r="E157" s="15">
        <v>3</v>
      </c>
      <c r="F157" s="16" t="s">
        <v>156</v>
      </c>
      <c r="H157" s="17">
        <f>ROUND(E157*G157,2)</f>
        <v>0</v>
      </c>
      <c r="J157" s="17">
        <f t="shared" si="25"/>
        <v>0</v>
      </c>
      <c r="L157" s="18">
        <f t="shared" si="26"/>
        <v>0</v>
      </c>
      <c r="N157" s="15">
        <f t="shared" si="27"/>
        <v>0</v>
      </c>
      <c r="P157" s="16" t="s">
        <v>78</v>
      </c>
      <c r="V157" s="19" t="s">
        <v>414</v>
      </c>
      <c r="X157" s="13" t="s">
        <v>434</v>
      </c>
      <c r="Y157" s="13" t="s">
        <v>432</v>
      </c>
      <c r="Z157" s="16" t="s">
        <v>416</v>
      </c>
      <c r="AJ157" s="4" t="s">
        <v>417</v>
      </c>
      <c r="AK157" s="4" t="s">
        <v>82</v>
      </c>
    </row>
    <row r="158" spans="1:37" ht="38.25">
      <c r="A158" s="11">
        <v>94</v>
      </c>
      <c r="B158" s="12" t="s">
        <v>219</v>
      </c>
      <c r="C158" s="13" t="s">
        <v>435</v>
      </c>
      <c r="D158" s="14" t="s">
        <v>436</v>
      </c>
      <c r="E158" s="15">
        <v>3</v>
      </c>
      <c r="F158" s="16" t="s">
        <v>156</v>
      </c>
      <c r="I158" s="17">
        <f>ROUND(E158*G158,2)</f>
        <v>0</v>
      </c>
      <c r="J158" s="17">
        <f t="shared" si="25"/>
        <v>0</v>
      </c>
      <c r="L158" s="18">
        <f t="shared" si="26"/>
        <v>0</v>
      </c>
      <c r="N158" s="15">
        <f t="shared" si="27"/>
        <v>0</v>
      </c>
      <c r="P158" s="16" t="s">
        <v>78</v>
      </c>
      <c r="V158" s="19" t="s">
        <v>64</v>
      </c>
      <c r="X158" s="13" t="s">
        <v>435</v>
      </c>
      <c r="Y158" s="13" t="s">
        <v>435</v>
      </c>
      <c r="Z158" s="16" t="s">
        <v>437</v>
      </c>
      <c r="AA158" s="13" t="s">
        <v>438</v>
      </c>
      <c r="AJ158" s="4" t="s">
        <v>422</v>
      </c>
      <c r="AK158" s="4" t="s">
        <v>82</v>
      </c>
    </row>
    <row r="159" spans="1:37">
      <c r="A159" s="11">
        <v>95</v>
      </c>
      <c r="B159" s="12" t="s">
        <v>411</v>
      </c>
      <c r="C159" s="13" t="s">
        <v>439</v>
      </c>
      <c r="D159" s="14" t="s">
        <v>440</v>
      </c>
      <c r="E159" s="15">
        <v>2</v>
      </c>
      <c r="F159" s="16" t="s">
        <v>156</v>
      </c>
      <c r="H159" s="17">
        <f>ROUND(E159*G159,2)</f>
        <v>0</v>
      </c>
      <c r="J159" s="17">
        <f t="shared" si="25"/>
        <v>0</v>
      </c>
      <c r="L159" s="18">
        <f t="shared" si="26"/>
        <v>0</v>
      </c>
      <c r="N159" s="15">
        <f t="shared" si="27"/>
        <v>0</v>
      </c>
      <c r="P159" s="16" t="s">
        <v>78</v>
      </c>
      <c r="V159" s="19" t="s">
        <v>414</v>
      </c>
      <c r="X159" s="13" t="s">
        <v>441</v>
      </c>
      <c r="Y159" s="13" t="s">
        <v>439</v>
      </c>
      <c r="Z159" s="16" t="s">
        <v>416</v>
      </c>
      <c r="AJ159" s="4" t="s">
        <v>417</v>
      </c>
      <c r="AK159" s="4" t="s">
        <v>82</v>
      </c>
    </row>
    <row r="160" spans="1:37" ht="38.25">
      <c r="A160" s="11">
        <v>96</v>
      </c>
      <c r="B160" s="12" t="s">
        <v>219</v>
      </c>
      <c r="C160" s="13" t="s">
        <v>442</v>
      </c>
      <c r="D160" s="14" t="s">
        <v>443</v>
      </c>
      <c r="E160" s="15">
        <v>2</v>
      </c>
      <c r="F160" s="16" t="s">
        <v>156</v>
      </c>
      <c r="I160" s="17">
        <f>ROUND(E160*G160,2)</f>
        <v>0</v>
      </c>
      <c r="J160" s="17">
        <f t="shared" si="25"/>
        <v>0</v>
      </c>
      <c r="L160" s="18">
        <f t="shared" si="26"/>
        <v>0</v>
      </c>
      <c r="N160" s="15">
        <f t="shared" si="27"/>
        <v>0</v>
      </c>
      <c r="P160" s="16" t="s">
        <v>78</v>
      </c>
      <c r="V160" s="19" t="s">
        <v>64</v>
      </c>
      <c r="X160" s="13" t="s">
        <v>442</v>
      </c>
      <c r="Y160" s="13" t="s">
        <v>442</v>
      </c>
      <c r="Z160" s="16" t="s">
        <v>437</v>
      </c>
      <c r="AA160" s="13" t="s">
        <v>444</v>
      </c>
      <c r="AJ160" s="4" t="s">
        <v>422</v>
      </c>
      <c r="AK160" s="4" t="s">
        <v>82</v>
      </c>
    </row>
    <row r="161" spans="1:37">
      <c r="A161" s="11">
        <v>97</v>
      </c>
      <c r="B161" s="12" t="s">
        <v>411</v>
      </c>
      <c r="C161" s="13" t="s">
        <v>445</v>
      </c>
      <c r="D161" s="14" t="s">
        <v>446</v>
      </c>
      <c r="E161" s="15">
        <v>2</v>
      </c>
      <c r="F161" s="16" t="s">
        <v>156</v>
      </c>
      <c r="H161" s="17">
        <f>ROUND(E161*G161,2)</f>
        <v>0</v>
      </c>
      <c r="J161" s="17">
        <f t="shared" si="25"/>
        <v>0</v>
      </c>
      <c r="L161" s="18">
        <f t="shared" si="26"/>
        <v>0</v>
      </c>
      <c r="N161" s="15">
        <f t="shared" si="27"/>
        <v>0</v>
      </c>
      <c r="P161" s="16" t="s">
        <v>78</v>
      </c>
      <c r="V161" s="19" t="s">
        <v>414</v>
      </c>
      <c r="X161" s="13" t="s">
        <v>447</v>
      </c>
      <c r="Y161" s="13" t="s">
        <v>445</v>
      </c>
      <c r="Z161" s="16" t="s">
        <v>416</v>
      </c>
      <c r="AJ161" s="4" t="s">
        <v>417</v>
      </c>
      <c r="AK161" s="4" t="s">
        <v>82</v>
      </c>
    </row>
    <row r="162" spans="1:37" ht="38.25">
      <c r="A162" s="11">
        <v>98</v>
      </c>
      <c r="B162" s="12" t="s">
        <v>219</v>
      </c>
      <c r="C162" s="13" t="s">
        <v>448</v>
      </c>
      <c r="D162" s="14" t="s">
        <v>449</v>
      </c>
      <c r="E162" s="15">
        <v>2</v>
      </c>
      <c r="F162" s="16" t="s">
        <v>156</v>
      </c>
      <c r="I162" s="17">
        <f>ROUND(E162*G162,2)</f>
        <v>0</v>
      </c>
      <c r="J162" s="17">
        <f t="shared" si="25"/>
        <v>0</v>
      </c>
      <c r="L162" s="18">
        <f t="shared" si="26"/>
        <v>0</v>
      </c>
      <c r="N162" s="15">
        <f t="shared" si="27"/>
        <v>0</v>
      </c>
      <c r="P162" s="16" t="s">
        <v>78</v>
      </c>
      <c r="V162" s="19" t="s">
        <v>64</v>
      </c>
      <c r="X162" s="13" t="s">
        <v>448</v>
      </c>
      <c r="Y162" s="13" t="s">
        <v>448</v>
      </c>
      <c r="Z162" s="16" t="s">
        <v>437</v>
      </c>
      <c r="AA162" s="13" t="s">
        <v>450</v>
      </c>
      <c r="AJ162" s="4" t="s">
        <v>422</v>
      </c>
      <c r="AK162" s="4" t="s">
        <v>82</v>
      </c>
    </row>
    <row r="163" spans="1:37" ht="25.5">
      <c r="A163" s="11">
        <v>99</v>
      </c>
      <c r="B163" s="12" t="s">
        <v>411</v>
      </c>
      <c r="C163" s="13" t="s">
        <v>451</v>
      </c>
      <c r="D163" s="14" t="s">
        <v>452</v>
      </c>
      <c r="E163" s="15">
        <v>5</v>
      </c>
      <c r="F163" s="16" t="s">
        <v>156</v>
      </c>
      <c r="H163" s="17">
        <f>ROUND(E163*G163,2)</f>
        <v>0</v>
      </c>
      <c r="J163" s="17">
        <f t="shared" si="25"/>
        <v>0</v>
      </c>
      <c r="L163" s="18">
        <f t="shared" si="26"/>
        <v>0</v>
      </c>
      <c r="N163" s="15">
        <f t="shared" si="27"/>
        <v>0</v>
      </c>
      <c r="P163" s="16" t="s">
        <v>78</v>
      </c>
      <c r="V163" s="19" t="s">
        <v>414</v>
      </c>
      <c r="X163" s="13" t="s">
        <v>453</v>
      </c>
      <c r="Y163" s="13" t="s">
        <v>451</v>
      </c>
      <c r="Z163" s="16" t="s">
        <v>416</v>
      </c>
      <c r="AJ163" s="4" t="s">
        <v>417</v>
      </c>
      <c r="AK163" s="4" t="s">
        <v>82</v>
      </c>
    </row>
    <row r="164" spans="1:37">
      <c r="A164" s="11">
        <v>100</v>
      </c>
      <c r="B164" s="12" t="s">
        <v>219</v>
      </c>
      <c r="C164" s="13" t="s">
        <v>454</v>
      </c>
      <c r="D164" s="14" t="s">
        <v>455</v>
      </c>
      <c r="E164" s="15">
        <v>3</v>
      </c>
      <c r="F164" s="16" t="s">
        <v>156</v>
      </c>
      <c r="I164" s="17">
        <f>ROUND(E164*G164,2)</f>
        <v>0</v>
      </c>
      <c r="J164" s="17">
        <f t="shared" si="25"/>
        <v>0</v>
      </c>
      <c r="K164" s="18">
        <v>3.2000000000000002E-3</v>
      </c>
      <c r="L164" s="18">
        <f t="shared" si="26"/>
        <v>9.6000000000000009E-3</v>
      </c>
      <c r="N164" s="15">
        <f t="shared" si="27"/>
        <v>0</v>
      </c>
      <c r="P164" s="16" t="s">
        <v>78</v>
      </c>
      <c r="V164" s="19" t="s">
        <v>64</v>
      </c>
      <c r="X164" s="13" t="s">
        <v>454</v>
      </c>
      <c r="Y164" s="13" t="s">
        <v>454</v>
      </c>
      <c r="Z164" s="16" t="s">
        <v>456</v>
      </c>
      <c r="AA164" s="13" t="s">
        <v>457</v>
      </c>
      <c r="AJ164" s="4" t="s">
        <v>422</v>
      </c>
      <c r="AK164" s="4" t="s">
        <v>82</v>
      </c>
    </row>
    <row r="165" spans="1:37">
      <c r="A165" s="11">
        <v>101</v>
      </c>
      <c r="B165" s="12" t="s">
        <v>219</v>
      </c>
      <c r="C165" s="13" t="s">
        <v>458</v>
      </c>
      <c r="D165" s="14" t="s">
        <v>459</v>
      </c>
      <c r="E165" s="15">
        <v>2</v>
      </c>
      <c r="F165" s="16" t="s">
        <v>156</v>
      </c>
      <c r="I165" s="17">
        <f>ROUND(E165*G165,2)</f>
        <v>0</v>
      </c>
      <c r="J165" s="17">
        <f t="shared" si="25"/>
        <v>0</v>
      </c>
      <c r="K165" s="18">
        <v>2E-3</v>
      </c>
      <c r="L165" s="18">
        <f t="shared" si="26"/>
        <v>4.0000000000000001E-3</v>
      </c>
      <c r="N165" s="15">
        <f t="shared" si="27"/>
        <v>0</v>
      </c>
      <c r="P165" s="16" t="s">
        <v>78</v>
      </c>
      <c r="V165" s="19" t="s">
        <v>64</v>
      </c>
      <c r="X165" s="13" t="s">
        <v>458</v>
      </c>
      <c r="Y165" s="13" t="s">
        <v>458</v>
      </c>
      <c r="Z165" s="16" t="s">
        <v>456</v>
      </c>
      <c r="AA165" s="13" t="s">
        <v>460</v>
      </c>
      <c r="AJ165" s="4" t="s">
        <v>422</v>
      </c>
      <c r="AK165" s="4" t="s">
        <v>82</v>
      </c>
    </row>
    <row r="166" spans="1:37">
      <c r="A166" s="11">
        <v>102</v>
      </c>
      <c r="B166" s="12" t="s">
        <v>411</v>
      </c>
      <c r="C166" s="13" t="s">
        <v>461</v>
      </c>
      <c r="D166" s="14" t="s">
        <v>462</v>
      </c>
      <c r="E166" s="15">
        <v>40</v>
      </c>
      <c r="F166" s="16" t="s">
        <v>85</v>
      </c>
      <c r="H166" s="17">
        <f>ROUND(E166*G166,2)</f>
        <v>0</v>
      </c>
      <c r="J166" s="17">
        <f t="shared" si="25"/>
        <v>0</v>
      </c>
      <c r="L166" s="18">
        <f t="shared" si="26"/>
        <v>0</v>
      </c>
      <c r="N166" s="15">
        <f t="shared" si="27"/>
        <v>0</v>
      </c>
      <c r="P166" s="16" t="s">
        <v>78</v>
      </c>
      <c r="V166" s="19" t="s">
        <v>414</v>
      </c>
      <c r="X166" s="13" t="s">
        <v>463</v>
      </c>
      <c r="Y166" s="13" t="s">
        <v>461</v>
      </c>
      <c r="Z166" s="16" t="s">
        <v>416</v>
      </c>
      <c r="AJ166" s="4" t="s">
        <v>417</v>
      </c>
      <c r="AK166" s="4" t="s">
        <v>82</v>
      </c>
    </row>
    <row r="167" spans="1:37">
      <c r="A167" s="11">
        <v>103</v>
      </c>
      <c r="B167" s="12" t="s">
        <v>219</v>
      </c>
      <c r="C167" s="13" t="s">
        <v>464</v>
      </c>
      <c r="D167" s="14" t="s">
        <v>465</v>
      </c>
      <c r="E167" s="15">
        <v>22</v>
      </c>
      <c r="F167" s="16" t="s">
        <v>85</v>
      </c>
      <c r="I167" s="17">
        <f>ROUND(E167*G167,2)</f>
        <v>0</v>
      </c>
      <c r="J167" s="17">
        <f t="shared" si="25"/>
        <v>0</v>
      </c>
      <c r="L167" s="18">
        <f t="shared" si="26"/>
        <v>0</v>
      </c>
      <c r="N167" s="15">
        <f t="shared" si="27"/>
        <v>0</v>
      </c>
      <c r="P167" s="16" t="s">
        <v>78</v>
      </c>
      <c r="V167" s="19" t="s">
        <v>64</v>
      </c>
      <c r="X167" s="13" t="s">
        <v>464</v>
      </c>
      <c r="Y167" s="13" t="s">
        <v>464</v>
      </c>
      <c r="Z167" s="16" t="s">
        <v>466</v>
      </c>
      <c r="AA167" s="13" t="s">
        <v>467</v>
      </c>
      <c r="AJ167" s="4" t="s">
        <v>422</v>
      </c>
      <c r="AK167" s="4" t="s">
        <v>82</v>
      </c>
    </row>
    <row r="168" spans="1:37">
      <c r="A168" s="11">
        <v>104</v>
      </c>
      <c r="B168" s="12" t="s">
        <v>219</v>
      </c>
      <c r="C168" s="13" t="s">
        <v>468</v>
      </c>
      <c r="D168" s="14" t="s">
        <v>469</v>
      </c>
      <c r="E168" s="15">
        <v>22</v>
      </c>
      <c r="F168" s="16" t="s">
        <v>85</v>
      </c>
      <c r="I168" s="17">
        <f>ROUND(E168*G168,2)</f>
        <v>0</v>
      </c>
      <c r="J168" s="17">
        <f t="shared" si="25"/>
        <v>0</v>
      </c>
      <c r="L168" s="18">
        <f t="shared" si="26"/>
        <v>0</v>
      </c>
      <c r="N168" s="15">
        <f t="shared" si="27"/>
        <v>0</v>
      </c>
      <c r="P168" s="16" t="s">
        <v>78</v>
      </c>
      <c r="V168" s="19" t="s">
        <v>64</v>
      </c>
      <c r="X168" s="13" t="s">
        <v>468</v>
      </c>
      <c r="Y168" s="13" t="s">
        <v>468</v>
      </c>
      <c r="Z168" s="16" t="s">
        <v>466</v>
      </c>
      <c r="AA168" s="13" t="s">
        <v>78</v>
      </c>
      <c r="AJ168" s="4" t="s">
        <v>422</v>
      </c>
      <c r="AK168" s="4" t="s">
        <v>82</v>
      </c>
    </row>
    <row r="169" spans="1:37">
      <c r="A169" s="11">
        <v>105</v>
      </c>
      <c r="B169" s="12" t="s">
        <v>411</v>
      </c>
      <c r="C169" s="13" t="s">
        <v>470</v>
      </c>
      <c r="D169" s="14" t="s">
        <v>471</v>
      </c>
      <c r="E169" s="15">
        <v>10</v>
      </c>
      <c r="F169" s="16" t="s">
        <v>85</v>
      </c>
      <c r="H169" s="17">
        <f>ROUND(E169*G169,2)</f>
        <v>0</v>
      </c>
      <c r="J169" s="17">
        <f t="shared" si="25"/>
        <v>0</v>
      </c>
      <c r="L169" s="18">
        <f t="shared" si="26"/>
        <v>0</v>
      </c>
      <c r="N169" s="15">
        <f t="shared" si="27"/>
        <v>0</v>
      </c>
      <c r="P169" s="16" t="s">
        <v>78</v>
      </c>
      <c r="V169" s="19" t="s">
        <v>414</v>
      </c>
      <c r="X169" s="13" t="s">
        <v>472</v>
      </c>
      <c r="Y169" s="13" t="s">
        <v>470</v>
      </c>
      <c r="Z169" s="16" t="s">
        <v>416</v>
      </c>
      <c r="AJ169" s="4" t="s">
        <v>417</v>
      </c>
      <c r="AK169" s="4" t="s">
        <v>82</v>
      </c>
    </row>
    <row r="170" spans="1:37">
      <c r="A170" s="11">
        <v>106</v>
      </c>
      <c r="B170" s="12" t="s">
        <v>219</v>
      </c>
      <c r="C170" s="13" t="s">
        <v>473</v>
      </c>
      <c r="D170" s="14" t="s">
        <v>474</v>
      </c>
      <c r="E170" s="15">
        <v>12</v>
      </c>
      <c r="F170" s="16" t="s">
        <v>85</v>
      </c>
      <c r="I170" s="17">
        <f>ROUND(E170*G170,2)</f>
        <v>0</v>
      </c>
      <c r="J170" s="17">
        <f t="shared" si="25"/>
        <v>0</v>
      </c>
      <c r="L170" s="18">
        <f t="shared" si="26"/>
        <v>0</v>
      </c>
      <c r="N170" s="15">
        <f t="shared" si="27"/>
        <v>0</v>
      </c>
      <c r="P170" s="16" t="s">
        <v>78</v>
      </c>
      <c r="V170" s="19" t="s">
        <v>64</v>
      </c>
      <c r="X170" s="13" t="s">
        <v>473</v>
      </c>
      <c r="Y170" s="13" t="s">
        <v>473</v>
      </c>
      <c r="Z170" s="16" t="s">
        <v>466</v>
      </c>
      <c r="AA170" s="13" t="s">
        <v>475</v>
      </c>
      <c r="AJ170" s="4" t="s">
        <v>422</v>
      </c>
      <c r="AK170" s="4" t="s">
        <v>82</v>
      </c>
    </row>
    <row r="171" spans="1:37">
      <c r="D171" s="52" t="s">
        <v>476</v>
      </c>
      <c r="E171" s="53">
        <f>J171</f>
        <v>0</v>
      </c>
      <c r="H171" s="53">
        <f>SUM(H150:H170)</f>
        <v>0</v>
      </c>
      <c r="I171" s="53">
        <f>SUM(I150:I170)</f>
        <v>0</v>
      </c>
      <c r="J171" s="53">
        <f>SUM(J150:J170)</f>
        <v>0</v>
      </c>
      <c r="L171" s="54">
        <f>SUM(L150:L170)</f>
        <v>1.3600000000000001E-2</v>
      </c>
      <c r="N171" s="55">
        <f>SUM(N150:N170)</f>
        <v>0</v>
      </c>
      <c r="W171" s="20">
        <f>SUM(W150:W170)</f>
        <v>0</v>
      </c>
    </row>
    <row r="173" spans="1:37">
      <c r="D173" s="52" t="s">
        <v>477</v>
      </c>
      <c r="E173" s="53">
        <f>J173</f>
        <v>0</v>
      </c>
      <c r="H173" s="53">
        <f>+H171</f>
        <v>0</v>
      </c>
      <c r="I173" s="53">
        <f>+I171</f>
        <v>0</v>
      </c>
      <c r="J173" s="53">
        <f>+J171</f>
        <v>0</v>
      </c>
      <c r="L173" s="54">
        <f>+L171</f>
        <v>1.3600000000000001E-2</v>
      </c>
      <c r="N173" s="55">
        <f>+N171</f>
        <v>0</v>
      </c>
      <c r="W173" s="20">
        <f>+W171</f>
        <v>0</v>
      </c>
    </row>
    <row r="175" spans="1:37">
      <c r="D175" s="57" t="s">
        <v>478</v>
      </c>
      <c r="E175" s="53">
        <f>J175</f>
        <v>0</v>
      </c>
      <c r="H175" s="53">
        <f>+H57+H148+H173</f>
        <v>0</v>
      </c>
      <c r="I175" s="53">
        <f>+I57+I148+I173</f>
        <v>0</v>
      </c>
      <c r="J175" s="53">
        <f>+J57+J148+J173</f>
        <v>0</v>
      </c>
      <c r="L175" s="54">
        <f>+L57+L148+L173</f>
        <v>6.2801758200000002</v>
      </c>
      <c r="N175" s="55">
        <f>+N57+N148+N173</f>
        <v>4.6605000000000008</v>
      </c>
      <c r="W175" s="20">
        <f>+W57+W148+W173</f>
        <v>0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lastPrinted>2020-05-11T07:07:42Z</cp:lastPrinted>
  <dcterms:created xsi:type="dcterms:W3CDTF">1999-04-06T07:39:00Z</dcterms:created>
  <dcterms:modified xsi:type="dcterms:W3CDTF">2020-05-11T11:23:11Z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