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-miro\Documents\www\hladovka.orava.sk\01_data\obstaravania\2019\zs-podlahy-3p\"/>
    </mc:Choice>
  </mc:AlternateContent>
  <bookViews>
    <workbookView xWindow="1845" yWindow="0" windowWidth="22425" windowHeight="12315"/>
  </bookViews>
  <sheets>
    <sheet name="Zadanie" sheetId="5" r:id="rId1"/>
    <sheet name="Figury" sheetId="6" r:id="rId2"/>
  </sheets>
  <definedNames>
    <definedName name="_FilterDatabase" hidden="1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62913"/>
</workbook>
</file>

<file path=xl/calcChain.xml><?xml version="1.0" encoding="utf-8"?>
<calcChain xmlns="http://schemas.openxmlformats.org/spreadsheetml/2006/main">
  <c r="J14" i="5" l="1"/>
  <c r="N53" i="5" l="1"/>
  <c r="J52" i="5"/>
  <c r="H52" i="5"/>
  <c r="J51" i="5"/>
  <c r="H51" i="5"/>
  <c r="L50" i="5"/>
  <c r="J50" i="5"/>
  <c r="I50" i="5"/>
  <c r="J49" i="5"/>
  <c r="H49" i="5"/>
  <c r="L48" i="5"/>
  <c r="J48" i="5"/>
  <c r="I48" i="5"/>
  <c r="J47" i="5"/>
  <c r="H47" i="5"/>
  <c r="L46" i="5"/>
  <c r="L53" i="5" s="1"/>
  <c r="J46" i="5"/>
  <c r="H46" i="5"/>
  <c r="N43" i="5"/>
  <c r="J42" i="5"/>
  <c r="H42" i="5"/>
  <c r="L41" i="5"/>
  <c r="L43" i="5" s="1"/>
  <c r="J41" i="5"/>
  <c r="H41" i="5"/>
  <c r="J40" i="5"/>
  <c r="I40" i="5"/>
  <c r="J39" i="5"/>
  <c r="I39" i="5"/>
  <c r="J38" i="5"/>
  <c r="H38" i="5"/>
  <c r="H43" i="5" s="1"/>
  <c r="N35" i="5"/>
  <c r="I35" i="5"/>
  <c r="J34" i="5"/>
  <c r="H34" i="5"/>
  <c r="J33" i="5"/>
  <c r="H33" i="5"/>
  <c r="L32" i="5"/>
  <c r="J32" i="5"/>
  <c r="H32" i="5"/>
  <c r="L31" i="5"/>
  <c r="J31" i="5"/>
  <c r="H31" i="5"/>
  <c r="L30" i="5"/>
  <c r="J30" i="5"/>
  <c r="H30" i="5"/>
  <c r="L29" i="5"/>
  <c r="L35" i="5" s="1"/>
  <c r="J29" i="5"/>
  <c r="H29" i="5"/>
  <c r="N26" i="5"/>
  <c r="I26" i="5"/>
  <c r="J25" i="5"/>
  <c r="H25" i="5"/>
  <c r="J24" i="5"/>
  <c r="H24" i="5"/>
  <c r="J23" i="5"/>
  <c r="H23" i="5"/>
  <c r="L22" i="5"/>
  <c r="J22" i="5"/>
  <c r="H22" i="5"/>
  <c r="L21" i="5"/>
  <c r="J21" i="5"/>
  <c r="H21" i="5"/>
  <c r="L20" i="5"/>
  <c r="L26" i="5" s="1"/>
  <c r="J20" i="5"/>
  <c r="H20" i="5"/>
  <c r="N17" i="5"/>
  <c r="J16" i="5"/>
  <c r="H16" i="5"/>
  <c r="L15" i="5"/>
  <c r="L17" i="5" s="1"/>
  <c r="J15" i="5"/>
  <c r="J17" i="5" s="1"/>
  <c r="I15" i="5"/>
  <c r="I17" i="5" s="1"/>
  <c r="L14" i="5"/>
  <c r="H14" i="5"/>
  <c r="H17" i="5" s="1"/>
  <c r="J35" i="5" l="1"/>
  <c r="E35" i="5" s="1"/>
  <c r="J43" i="5"/>
  <c r="E43" i="5" s="1"/>
  <c r="I53" i="5"/>
  <c r="I43" i="5"/>
  <c r="N55" i="5"/>
  <c r="N57" i="5" s="1"/>
  <c r="H26" i="5"/>
  <c r="H55" i="5" s="1"/>
  <c r="H57" i="5" s="1"/>
  <c r="H53" i="5"/>
  <c r="I55" i="5"/>
  <c r="I57" i="5" s="1"/>
  <c r="J26" i="5"/>
  <c r="E26" i="5" s="1"/>
  <c r="H35" i="5"/>
  <c r="J53" i="5"/>
  <c r="E53" i="5" s="1"/>
  <c r="E17" i="5"/>
  <c r="L55" i="5"/>
  <c r="L57" i="5" s="1"/>
  <c r="J55" i="5" l="1"/>
  <c r="J57" i="5"/>
  <c r="E57" i="5" s="1"/>
  <c r="E55" i="5"/>
</calcChain>
</file>

<file path=xl/sharedStrings.xml><?xml version="1.0" encoding="utf-8"?>
<sst xmlns="http://schemas.openxmlformats.org/spreadsheetml/2006/main" count="258" uniqueCount="148">
  <si>
    <t>DPH</t>
  </si>
  <si>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</si>
  <si>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</si>
  <si>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</si>
  <si>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</si>
  <si>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</si>
  <si>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</si>
  <si>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</si>
  <si>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</si>
  <si>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</si>
  <si>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</si>
  <si>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</si>
  <si>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</si>
  <si>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Konštrukcie</t>
  </si>
  <si>
    <t>D</t>
  </si>
  <si>
    <t xml:space="preserve">Odberateľ: </t>
  </si>
  <si>
    <t xml:space="preserve">Spracoval: </t>
  </si>
  <si>
    <t xml:space="preserve">Projektant: </t>
  </si>
  <si>
    <t xml:space="preserve">JKSO: </t>
  </si>
  <si>
    <t xml:space="preserve">Dodávateľ: </t>
  </si>
  <si>
    <t xml:space="preserve">Dátum: </t>
  </si>
  <si>
    <t>Stavba:</t>
  </si>
  <si>
    <t>Objekt:</t>
  </si>
  <si>
    <t>Časť:</t>
  </si>
  <si>
    <t>Licencia:</t>
  </si>
  <si>
    <t>Špecifikovaný</t>
  </si>
  <si>
    <t>Spolu</t>
  </si>
  <si>
    <t>Hmotnosť v tonách</t>
  </si>
  <si>
    <t>Suť v tonách</t>
  </si>
  <si>
    <t>materiál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</si>
  <si>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</si>
  <si>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</si>
  <si>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</si>
  <si>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</si>
  <si>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</si>
  <si>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</si>
  <si>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</si>
  <si>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</si>
  <si>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</si>
  <si>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</si>
  <si>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</si>
  <si>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</si>
  <si>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</si>
  <si>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</si>
  <si>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</si>
  <si>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</si>
  <si>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</si>
  <si>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</si>
  <si>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</si>
  <si>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</si>
  <si>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</si>
  <si>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</si>
  <si>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</si>
  <si>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</si>
  <si>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</si>
  <si>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</si>
  <si>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</si>
  <si>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</si>
  <si>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Názov figúry</t>
  </si>
  <si>
    <t>Popis figúry</t>
  </si>
  <si>
    <t>Aritmetický výraz</t>
  </si>
  <si>
    <t>Hodnota</t>
  </si>
  <si>
    <t xml:space="preserve">Odberateľ: Obec Hladovka </t>
  </si>
  <si>
    <t xml:space="preserve">Projektant: Hlina s.r.o. </t>
  </si>
  <si>
    <t xml:space="preserve">JKSO : </t>
  </si>
  <si>
    <t xml:space="preserve">Dodávateľ: Konkurzom </t>
  </si>
  <si>
    <t>Dátum: 12.03.2019</t>
  </si>
  <si>
    <t>Stavba : Zhodnotenie podlahovej konštrukcie v podstreší III.N.P. ZŠ Hladovka</t>
  </si>
  <si>
    <t>PRÁCE A DODÁVKY PSV</t>
  </si>
  <si>
    <t>713 - Izolácie tepelné</t>
  </si>
  <si>
    <t>713</t>
  </si>
  <si>
    <t xml:space="preserve">71312-1111   </t>
  </si>
  <si>
    <t>Montáž tep. izolácie podláh 1 x položenie</t>
  </si>
  <si>
    <t>m2</t>
  </si>
  <si>
    <t xml:space="preserve">                    </t>
  </si>
  <si>
    <t>I</t>
  </si>
  <si>
    <t>MAT</t>
  </si>
  <si>
    <t xml:space="preserve">631 412600   </t>
  </si>
  <si>
    <t>Doska čadičová NOBASIL PTS(T) 150kg/m3 hr. 4 cm</t>
  </si>
  <si>
    <t xml:space="preserve">99871-3202   </t>
  </si>
  <si>
    <t>Presun hmôt pre izolácie tepelné v objektoch výšky do 12 m</t>
  </si>
  <si>
    <t xml:space="preserve">713 - Izolácie tepelné  spolu: </t>
  </si>
  <si>
    <t>721 - Vnútorná kanalizácia</t>
  </si>
  <si>
    <t>721</t>
  </si>
  <si>
    <t xml:space="preserve">72117-1107   </t>
  </si>
  <si>
    <t>Potrubie kanal. z PVC-U rúr hrdlových odpadné D 75x1,8</t>
  </si>
  <si>
    <t>m</t>
  </si>
  <si>
    <t xml:space="preserve">72117-1109   </t>
  </si>
  <si>
    <t>Potrubie kanal. z PVC-U rúr hrdlových odpadné D 110x2,2</t>
  </si>
  <si>
    <t xml:space="preserve">72117-2109   </t>
  </si>
  <si>
    <t>Potrubie kanal. z PVC rúr hrdl. dažďové D 110x2,3</t>
  </si>
  <si>
    <t xml:space="preserve">72129-0111   </t>
  </si>
  <si>
    <t>Skúška tesnosti kanalizácie vodou do DN 125</t>
  </si>
  <si>
    <t xml:space="preserve">72129-0123   </t>
  </si>
  <si>
    <t>Skúška tesnosti kanalizácie dymom do DN 300</t>
  </si>
  <si>
    <t xml:space="preserve">99872-1202   </t>
  </si>
  <si>
    <t>Presun hmôt pre vnút. kanalizáciu v objektoch výšky do 12 m</t>
  </si>
  <si>
    <t xml:space="preserve">721 - Vnútorná kanalizácia  spolu: </t>
  </si>
  <si>
    <t>722 - Vnútorný vodovod</t>
  </si>
  <si>
    <t xml:space="preserve">72217-3311   </t>
  </si>
  <si>
    <t>Potrubie vodov. z 3-vrstvových rúrok  D 16</t>
  </si>
  <si>
    <t xml:space="preserve">72217-3312   </t>
  </si>
  <si>
    <t>Potrubie vodov. z 3-vrstvových rúrok  D 20</t>
  </si>
  <si>
    <t xml:space="preserve">72217-3313   </t>
  </si>
  <si>
    <t>Potrubie vodov. z 3-vrstvových rúrok  D 26</t>
  </si>
  <si>
    <t xml:space="preserve">72229-0226   </t>
  </si>
  <si>
    <t>Tlakové skúšky vodov. potrubia závitového do DN 50</t>
  </si>
  <si>
    <t xml:space="preserve">72229-0234   </t>
  </si>
  <si>
    <t>Preplachovanie a dezinfekcia vodov. potrubia do DN 80</t>
  </si>
  <si>
    <t xml:space="preserve">99872-2202   </t>
  </si>
  <si>
    <t>Presun hmôt pre vnút. vodovod v objektoch výšky do 12 m</t>
  </si>
  <si>
    <t xml:space="preserve">722 - Vnútorný vodovod  spolu: </t>
  </si>
  <si>
    <t>762 - Konštrukcie tesárske</t>
  </si>
  <si>
    <t>762</t>
  </si>
  <si>
    <t xml:space="preserve">76251-2245   </t>
  </si>
  <si>
    <t>Položenie podláh pod PVC z drevotriesk. dosiek na drev. podklad, skrutkovaním</t>
  </si>
  <si>
    <t xml:space="preserve">607 262740   </t>
  </si>
  <si>
    <t>Doska OSB 3 PD4 2500x675x18 mm</t>
  </si>
  <si>
    <t xml:space="preserve">607 262800   </t>
  </si>
  <si>
    <t>Doska OSB 3 PD4 2500x675x25 mm</t>
  </si>
  <si>
    <t xml:space="preserve">76259-5000   </t>
  </si>
  <si>
    <t>Spojovacie a ochranné prostriedky k montáži podláh</t>
  </si>
  <si>
    <t xml:space="preserve">99876-2202   </t>
  </si>
  <si>
    <t>Presun hmôt pre tesárske konštr. v objektoch výšky do 12 m</t>
  </si>
  <si>
    <t xml:space="preserve">762 - Konštrukcie tesárske  spolu: </t>
  </si>
  <si>
    <t>763 - Konštrukcie  - drevostavby</t>
  </si>
  <si>
    <t>763</t>
  </si>
  <si>
    <t xml:space="preserve">76315-1200   </t>
  </si>
  <si>
    <t>Suchá sadrokart. podlaha F141 bez podsypu</t>
  </si>
  <si>
    <t xml:space="preserve">76375-2112   </t>
  </si>
  <si>
    <t>Drevostavby, montáž vodor. rámov, vankúšov pre podlahy prier. pl. do 150 cm2</t>
  </si>
  <si>
    <t xml:space="preserve">605 107500   </t>
  </si>
  <si>
    <t>Fošňa SM neopracovaná 3 50 250-300</t>
  </si>
  <si>
    <t>m3</t>
  </si>
  <si>
    <t xml:space="preserve">76375-2113   </t>
  </si>
  <si>
    <t>Drevostavby, montáž vodor. rámov, vankúšov pre podlahy prier. pl. do 500 cm2</t>
  </si>
  <si>
    <t xml:space="preserve">605 152320   </t>
  </si>
  <si>
    <t>Hranol SM 1 140x140 400-600</t>
  </si>
  <si>
    <t xml:space="preserve">76379-7104   </t>
  </si>
  <si>
    <t>Spojovacie prostriedky k montáži podláh</t>
  </si>
  <si>
    <t xml:space="preserve">99876-3201   </t>
  </si>
  <si>
    <t>Presun hmôt pre drevostavby v objektoch výšky do 12 m</t>
  </si>
  <si>
    <t xml:space="preserve">763 - Konštrukcie  - drevostavby  spolu: </t>
  </si>
  <si>
    <t xml:space="preserve">PRÁCE A DODÁVKY PSV  spolu: </t>
  </si>
  <si>
    <t>Za rozpočet celkom</t>
  </si>
  <si>
    <t xml:space="preserve">Spracoval: Gembala                                </t>
  </si>
  <si>
    <t>Výkaz výmer</t>
  </si>
  <si>
    <t>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</si>
</sst>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  <numFmt numFmtId="168" formatCode="0.000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68" fontId="1" fillId="0" borderId="0" xfId="0" applyNumberFormat="1" applyFont="1" applyAlignment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8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0" fontId="1" fillId="0" borderId="16" xfId="0" applyFont="1" applyBorder="1" applyAlignment="1">
      <alignment horizontal="centerContinuous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/>
    </xf>
    <xf numFmtId="49" fontId="13" fillId="0" borderId="0" xfId="27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a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showGridLines="0" tabSelected="1" workbookViewId="0">
      <selection activeCell="J1" sqref="J1"/>
    </sheetView>
  </sheetViews>
  <sheetFormatPr defaultColWidth="9.140625" defaultRowHeight="12.75"/>
  <cols>
    <col min="1" max="1" width="6.7109375" style="22" customWidth="1"/>
    <col min="2" max="2" width="3.7109375" style="23" customWidth="1"/>
    <col min="3" max="3" width="13" style="24" customWidth="1"/>
    <col min="4" max="4" width="35.7109375" style="49" customWidth="1"/>
    <col min="5" max="5" width="6.5703125" style="26" customWidth="1"/>
    <col min="6" max="6" width="5.28515625" style="25" customWidth="1"/>
    <col min="7" max="7" width="8.140625" style="27" customWidth="1"/>
    <col min="8" max="9" width="9.7109375" style="27" hidden="1" customWidth="1"/>
    <col min="10" max="10" width="8.7109375" style="27" customWidth="1"/>
    <col min="11" max="11" width="7.42578125" style="28" hidden="1" customWidth="1"/>
    <col min="12" max="12" width="8.28515625" style="28" hidden="1" customWidth="1"/>
    <col min="13" max="13" width="9.140625" style="26" hidden="1" customWidth="1"/>
    <col min="14" max="14" width="7" style="26" hidden="1" customWidth="1"/>
    <col min="15" max="15" width="3.5703125" style="25" customWidth="1"/>
    <col min="16" max="16" width="12.7109375" style="25" hidden="1" customWidth="1"/>
    <col min="17" max="19" width="13.28515625" style="26" hidden="1" customWidth="1"/>
    <col min="20" max="20" width="10.5703125" style="29" hidden="1" customWidth="1"/>
    <col min="21" max="21" width="10.28515625" style="29" hidden="1" customWidth="1"/>
    <col min="22" max="22" width="5.7109375" style="29" hidden="1" customWidth="1"/>
    <col min="23" max="23" width="9.140625" style="30"/>
    <col min="24" max="25" width="5.7109375" style="25" customWidth="1"/>
    <col min="26" max="26" width="7.5703125" style="25" customWidth="1"/>
    <col min="27" max="27" width="24.85546875" style="25" customWidth="1"/>
    <col min="28" max="28" width="4.28515625" style="25" customWidth="1"/>
    <col min="29" max="29" width="8.28515625" style="25" customWidth="1"/>
    <col min="30" max="30" width="8.7109375" style="25" customWidth="1"/>
    <col min="31" max="34" width="9.140625" style="25"/>
    <col min="35" max="16384" width="9.140625" style="1"/>
  </cols>
  <sheetData>
    <row r="1" spans="1:34">
      <c r="A1" s="7" t="s">
        <v>62</v>
      </c>
      <c r="B1" s="1"/>
      <c r="C1" s="1"/>
      <c r="D1" s="1"/>
      <c r="E1" s="7" t="s">
        <v>145</v>
      </c>
      <c r="F1" s="1"/>
      <c r="G1" s="5"/>
      <c r="H1" s="1"/>
      <c r="I1" s="1"/>
      <c r="J1" s="5" t="s">
        <v>147</v>
      </c>
      <c r="K1" s="6"/>
      <c r="L1" s="1"/>
      <c r="M1" s="1"/>
      <c r="N1" s="1"/>
      <c r="O1" s="1"/>
      <c r="P1" s="1"/>
      <c r="Q1" s="4"/>
      <c r="R1" s="4"/>
      <c r="S1" s="4"/>
      <c r="T1" s="1"/>
      <c r="U1" s="1"/>
      <c r="V1" s="1"/>
      <c r="W1" s="1"/>
      <c r="X1" s="1"/>
      <c r="Y1" s="1"/>
      <c r="Z1" s="31" t="s">
        <v>1</v>
      </c>
      <c r="AA1" s="51" t="s">
        <v>2</v>
      </c>
      <c r="AB1" s="31" t="s">
        <v>3</v>
      </c>
      <c r="AC1" s="31" t="s">
        <v>4</v>
      </c>
      <c r="AD1" s="31" t="s">
        <v>5</v>
      </c>
      <c r="AE1" s="1"/>
      <c r="AF1" s="1"/>
      <c r="AG1" s="1"/>
      <c r="AH1" s="1"/>
    </row>
    <row r="2" spans="1:34">
      <c r="A2" s="7" t="s">
        <v>63</v>
      </c>
      <c r="B2" s="1"/>
      <c r="C2" s="1"/>
      <c r="D2" s="1"/>
      <c r="E2" s="7" t="s">
        <v>64</v>
      </c>
      <c r="F2" s="1"/>
      <c r="G2" s="5"/>
      <c r="H2" s="3"/>
      <c r="I2" s="1"/>
      <c r="J2" s="5"/>
      <c r="K2" s="6"/>
      <c r="L2" s="1"/>
      <c r="M2" s="1"/>
      <c r="N2" s="1"/>
      <c r="O2" s="1"/>
      <c r="P2" s="1"/>
      <c r="Q2" s="4"/>
      <c r="R2" s="4"/>
      <c r="S2" s="4"/>
      <c r="T2" s="1"/>
      <c r="U2" s="1"/>
      <c r="V2" s="1"/>
      <c r="W2" s="1"/>
      <c r="X2" s="1"/>
      <c r="Y2" s="1"/>
      <c r="Z2" s="31" t="s">
        <v>6</v>
      </c>
      <c r="AA2" s="32" t="s">
        <v>30</v>
      </c>
      <c r="AB2" s="32" t="s">
        <v>7</v>
      </c>
      <c r="AC2" s="32"/>
      <c r="AD2" s="33"/>
      <c r="AE2" s="1"/>
      <c r="AF2" s="1"/>
      <c r="AG2" s="1"/>
      <c r="AH2" s="1"/>
    </row>
    <row r="3" spans="1:34">
      <c r="A3" s="7" t="s">
        <v>65</v>
      </c>
      <c r="B3" s="1"/>
      <c r="C3" s="1"/>
      <c r="D3" s="1"/>
      <c r="E3" s="7" t="s">
        <v>66</v>
      </c>
      <c r="F3" s="1"/>
      <c r="G3" s="5"/>
      <c r="H3" s="1"/>
      <c r="I3" s="1"/>
      <c r="J3" s="5"/>
      <c r="K3" s="6"/>
      <c r="L3" s="1"/>
      <c r="M3" s="1"/>
      <c r="N3" s="1"/>
      <c r="O3" s="1"/>
      <c r="P3" s="1"/>
      <c r="Q3" s="4"/>
      <c r="R3" s="4"/>
      <c r="S3" s="4"/>
      <c r="T3" s="1"/>
      <c r="U3" s="1"/>
      <c r="V3" s="1"/>
      <c r="W3" s="1"/>
      <c r="X3" s="1"/>
      <c r="Y3" s="1"/>
      <c r="Z3" s="31" t="s">
        <v>8</v>
      </c>
      <c r="AA3" s="32" t="s">
        <v>31</v>
      </c>
      <c r="AB3" s="32" t="s">
        <v>7</v>
      </c>
      <c r="AC3" s="32" t="s">
        <v>9</v>
      </c>
      <c r="AD3" s="33" t="s">
        <v>10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  <c r="T4" s="1"/>
      <c r="U4" s="1"/>
      <c r="V4" s="1"/>
      <c r="W4" s="1"/>
      <c r="X4" s="1"/>
      <c r="Y4" s="1"/>
      <c r="Z4" s="31" t="s">
        <v>11</v>
      </c>
      <c r="AA4" s="32" t="s">
        <v>32</v>
      </c>
      <c r="AB4" s="32" t="s">
        <v>7</v>
      </c>
      <c r="AC4" s="32"/>
      <c r="AD4" s="33"/>
      <c r="AE4" s="1"/>
      <c r="AF4" s="1"/>
      <c r="AG4" s="1"/>
      <c r="AH4" s="1"/>
    </row>
    <row r="5" spans="1:34">
      <c r="A5" s="7" t="s">
        <v>67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/>
      <c r="R5" s="4"/>
      <c r="S5" s="4"/>
      <c r="T5" s="1"/>
      <c r="U5" s="1"/>
      <c r="V5" s="1"/>
      <c r="W5" s="1"/>
      <c r="X5" s="1"/>
      <c r="Y5" s="1"/>
      <c r="Z5" s="31" t="s">
        <v>12</v>
      </c>
      <c r="AA5" s="32" t="s">
        <v>31</v>
      </c>
      <c r="AB5" s="32" t="s">
        <v>7</v>
      </c>
      <c r="AC5" s="32" t="s">
        <v>9</v>
      </c>
      <c r="AD5" s="33" t="s">
        <v>10</v>
      </c>
      <c r="AE5" s="1"/>
      <c r="AF5" s="1"/>
      <c r="AG5" s="1"/>
      <c r="AH5" s="1"/>
    </row>
    <row r="6" spans="1:34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/>
      <c r="R6" s="4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/>
      <c r="R7" s="4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57" t="s">
        <v>146</v>
      </c>
      <c r="E8" s="4"/>
      <c r="F8" s="1"/>
      <c r="G8" s="5"/>
      <c r="H8" s="5"/>
      <c r="I8" s="5"/>
      <c r="J8" s="5"/>
      <c r="K8" s="6"/>
      <c r="L8" s="6"/>
      <c r="M8" s="4"/>
      <c r="N8" s="4"/>
      <c r="O8" s="1"/>
      <c r="P8" s="1"/>
      <c r="Q8" s="4"/>
      <c r="R8" s="4"/>
      <c r="S8" s="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41" t="s">
        <v>33</v>
      </c>
      <c r="B9" s="41" t="s">
        <v>34</v>
      </c>
      <c r="C9" s="41" t="s">
        <v>35</v>
      </c>
      <c r="D9" s="41" t="s">
        <v>36</v>
      </c>
      <c r="E9" s="41" t="s">
        <v>37</v>
      </c>
      <c r="F9" s="41" t="s">
        <v>38</v>
      </c>
      <c r="G9" s="41" t="s">
        <v>39</v>
      </c>
      <c r="H9" s="41" t="s">
        <v>13</v>
      </c>
      <c r="I9" s="41" t="s">
        <v>25</v>
      </c>
      <c r="J9" s="41" t="s">
        <v>26</v>
      </c>
      <c r="K9" s="42" t="s">
        <v>27</v>
      </c>
      <c r="L9" s="43"/>
      <c r="M9" s="44" t="s">
        <v>28</v>
      </c>
      <c r="N9" s="43"/>
      <c r="O9" s="41" t="s">
        <v>0</v>
      </c>
      <c r="P9" s="39" t="s">
        <v>40</v>
      </c>
      <c r="Q9" s="8" t="s">
        <v>37</v>
      </c>
      <c r="R9" s="8" t="s">
        <v>37</v>
      </c>
      <c r="S9" s="9" t="s">
        <v>37</v>
      </c>
      <c r="T9" s="12" t="s">
        <v>41</v>
      </c>
      <c r="U9" s="12" t="s">
        <v>42</v>
      </c>
      <c r="V9" s="12" t="s">
        <v>43</v>
      </c>
      <c r="W9" s="13"/>
      <c r="X9" s="13"/>
      <c r="Y9" s="13"/>
      <c r="Z9" s="48"/>
      <c r="AA9" s="48"/>
      <c r="AB9" s="1"/>
      <c r="AC9" s="1"/>
      <c r="AD9" s="1"/>
      <c r="AE9" s="1"/>
      <c r="AF9" s="1"/>
      <c r="AG9" s="1"/>
      <c r="AH9" s="1"/>
    </row>
    <row r="10" spans="1:34" ht="13.5" thickBot="1">
      <c r="A10" s="45" t="s">
        <v>44</v>
      </c>
      <c r="B10" s="45" t="s">
        <v>45</v>
      </c>
      <c r="C10" s="46"/>
      <c r="D10" s="45" t="s">
        <v>46</v>
      </c>
      <c r="E10" s="45" t="s">
        <v>47</v>
      </c>
      <c r="F10" s="45" t="s">
        <v>48</v>
      </c>
      <c r="G10" s="45" t="s">
        <v>49</v>
      </c>
      <c r="H10" s="45" t="s">
        <v>50</v>
      </c>
      <c r="I10" s="45" t="s">
        <v>29</v>
      </c>
      <c r="J10" s="45"/>
      <c r="K10" s="45" t="s">
        <v>39</v>
      </c>
      <c r="L10" s="45" t="s">
        <v>26</v>
      </c>
      <c r="M10" s="47" t="s">
        <v>39</v>
      </c>
      <c r="N10" s="45" t="s">
        <v>26</v>
      </c>
      <c r="O10" s="45" t="s">
        <v>51</v>
      </c>
      <c r="P10" s="40"/>
      <c r="Q10" s="10" t="s">
        <v>52</v>
      </c>
      <c r="R10" s="10" t="s">
        <v>53</v>
      </c>
      <c r="S10" s="11" t="s">
        <v>54</v>
      </c>
      <c r="T10" s="12" t="s">
        <v>55</v>
      </c>
      <c r="U10" s="12" t="s">
        <v>56</v>
      </c>
      <c r="V10" s="12" t="s">
        <v>57</v>
      </c>
      <c r="W10" s="13"/>
      <c r="X10" s="1"/>
      <c r="Y10" s="1"/>
      <c r="Z10" s="48"/>
      <c r="AA10" s="48"/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50" t="s">
        <v>68</v>
      </c>
    </row>
    <row r="13" spans="1:34">
      <c r="B13" s="24" t="s">
        <v>69</v>
      </c>
    </row>
    <row r="14" spans="1:34">
      <c r="A14" s="22">
        <v>1</v>
      </c>
      <c r="B14" s="23" t="s">
        <v>70</v>
      </c>
      <c r="C14" s="24" t="s">
        <v>71</v>
      </c>
      <c r="D14" s="49" t="s">
        <v>72</v>
      </c>
      <c r="E14" s="26">
        <v>349.44900000000001</v>
      </c>
      <c r="F14" s="25" t="s">
        <v>73</v>
      </c>
      <c r="H14" s="27">
        <f>ROUND(E14*G14, 2)</f>
        <v>0</v>
      </c>
      <c r="J14" s="27">
        <f>ROUND(E14*G14, 2)</f>
        <v>0</v>
      </c>
      <c r="K14" s="28">
        <v>3.0000000000000001E-5</v>
      </c>
      <c r="L14" s="28">
        <f>E14*K14</f>
        <v>1.048347E-2</v>
      </c>
      <c r="P14" s="25" t="s">
        <v>74</v>
      </c>
      <c r="V14" s="29" t="s">
        <v>75</v>
      </c>
    </row>
    <row r="15" spans="1:34">
      <c r="A15" s="22">
        <v>2</v>
      </c>
      <c r="B15" s="23" t="s">
        <v>76</v>
      </c>
      <c r="C15" s="24" t="s">
        <v>77</v>
      </c>
      <c r="D15" s="49" t="s">
        <v>78</v>
      </c>
      <c r="E15" s="26">
        <v>366.92099999999999</v>
      </c>
      <c r="F15" s="25" t="s">
        <v>73</v>
      </c>
      <c r="I15" s="27">
        <f>ROUND(E15*G15, 2)</f>
        <v>0</v>
      </c>
      <c r="J15" s="27">
        <f>ROUND(E15*G15, 2)</f>
        <v>0</v>
      </c>
      <c r="K15" s="28">
        <v>3.0000000000000001E-3</v>
      </c>
      <c r="L15" s="28">
        <f>E15*K15</f>
        <v>1.1007629999999999</v>
      </c>
      <c r="P15" s="25" t="s">
        <v>74</v>
      </c>
      <c r="V15" s="29" t="s">
        <v>14</v>
      </c>
    </row>
    <row r="16" spans="1:34" ht="25.5">
      <c r="A16" s="22">
        <v>3</v>
      </c>
      <c r="B16" s="23" t="s">
        <v>70</v>
      </c>
      <c r="C16" s="24" t="s">
        <v>79</v>
      </c>
      <c r="D16" s="49" t="s">
        <v>80</v>
      </c>
      <c r="F16" s="25" t="s">
        <v>51</v>
      </c>
      <c r="H16" s="27">
        <f>ROUND(E16*G16, 2)</f>
        <v>0</v>
      </c>
      <c r="J16" s="27">
        <f>ROUND(E16*G16, 2)</f>
        <v>0</v>
      </c>
      <c r="P16" s="25" t="s">
        <v>74</v>
      </c>
      <c r="V16" s="29" t="s">
        <v>75</v>
      </c>
    </row>
    <row r="17" spans="1:22">
      <c r="D17" s="52" t="s">
        <v>81</v>
      </c>
      <c r="E17" s="53">
        <f>J17</f>
        <v>0</v>
      </c>
      <c r="H17" s="53">
        <f>SUM(H12:H16)</f>
        <v>0</v>
      </c>
      <c r="I17" s="53">
        <f>SUM(I12:I16)</f>
        <v>0</v>
      </c>
      <c r="J17" s="53">
        <f>SUM(J12:J16)</f>
        <v>0</v>
      </c>
      <c r="L17" s="54">
        <f>SUM(L12:L16)</f>
        <v>1.11124647</v>
      </c>
      <c r="N17" s="55">
        <f>SUM(N12:N16)</f>
        <v>0</v>
      </c>
    </row>
    <row r="19" spans="1:22">
      <c r="B19" s="24" t="s">
        <v>82</v>
      </c>
    </row>
    <row r="20" spans="1:22" ht="25.5">
      <c r="A20" s="22">
        <v>4</v>
      </c>
      <c r="B20" s="23" t="s">
        <v>83</v>
      </c>
      <c r="C20" s="24" t="s">
        <v>84</v>
      </c>
      <c r="D20" s="49" t="s">
        <v>85</v>
      </c>
      <c r="E20" s="26">
        <v>37.655000000000001</v>
      </c>
      <c r="F20" s="25" t="s">
        <v>86</v>
      </c>
      <c r="H20" s="27">
        <f t="shared" ref="H20:H25" si="0">ROUND(E20*G20, 2)</f>
        <v>0</v>
      </c>
      <c r="J20" s="27">
        <f t="shared" ref="J20:J25" si="1">ROUND(E20*G20, 2)</f>
        <v>0</v>
      </c>
      <c r="K20" s="28">
        <v>1.6100000000000001E-3</v>
      </c>
      <c r="L20" s="28">
        <f>E20*K20</f>
        <v>6.0624550000000006E-2</v>
      </c>
      <c r="P20" s="25" t="s">
        <v>74</v>
      </c>
      <c r="V20" s="29" t="s">
        <v>75</v>
      </c>
    </row>
    <row r="21" spans="1:22" ht="25.5">
      <c r="A21" s="22">
        <v>5</v>
      </c>
      <c r="B21" s="23" t="s">
        <v>83</v>
      </c>
      <c r="C21" s="24" t="s">
        <v>87</v>
      </c>
      <c r="D21" s="49" t="s">
        <v>88</v>
      </c>
      <c r="E21" s="26">
        <v>3.6</v>
      </c>
      <c r="F21" s="25" t="s">
        <v>86</v>
      </c>
      <c r="H21" s="27">
        <f t="shared" si="0"/>
        <v>0</v>
      </c>
      <c r="J21" s="27">
        <f t="shared" si="1"/>
        <v>0</v>
      </c>
      <c r="K21" s="28">
        <v>2.0300000000000001E-3</v>
      </c>
      <c r="L21" s="28">
        <f>E21*K21</f>
        <v>7.3080000000000003E-3</v>
      </c>
      <c r="P21" s="25" t="s">
        <v>74</v>
      </c>
      <c r="V21" s="29" t="s">
        <v>75</v>
      </c>
    </row>
    <row r="22" spans="1:22">
      <c r="A22" s="22">
        <v>6</v>
      </c>
      <c r="B22" s="23" t="s">
        <v>83</v>
      </c>
      <c r="C22" s="24" t="s">
        <v>89</v>
      </c>
      <c r="D22" s="49" t="s">
        <v>90</v>
      </c>
      <c r="E22" s="26">
        <v>3.6</v>
      </c>
      <c r="F22" s="25" t="s">
        <v>86</v>
      </c>
      <c r="H22" s="27">
        <f t="shared" si="0"/>
        <v>0</v>
      </c>
      <c r="J22" s="27">
        <f t="shared" si="1"/>
        <v>0</v>
      </c>
      <c r="K22" s="28">
        <v>3.7799999999999999E-3</v>
      </c>
      <c r="L22" s="28">
        <f>E22*K22</f>
        <v>1.3608E-2</v>
      </c>
      <c r="P22" s="25" t="s">
        <v>74</v>
      </c>
      <c r="V22" s="29" t="s">
        <v>75</v>
      </c>
    </row>
    <row r="23" spans="1:22">
      <c r="A23" s="22">
        <v>7</v>
      </c>
      <c r="B23" s="23" t="s">
        <v>83</v>
      </c>
      <c r="C23" s="24" t="s">
        <v>91</v>
      </c>
      <c r="D23" s="49" t="s">
        <v>92</v>
      </c>
      <c r="E23" s="26">
        <v>44.854999999999997</v>
      </c>
      <c r="F23" s="25" t="s">
        <v>86</v>
      </c>
      <c r="H23" s="27">
        <f t="shared" si="0"/>
        <v>0</v>
      </c>
      <c r="J23" s="27">
        <f t="shared" si="1"/>
        <v>0</v>
      </c>
      <c r="P23" s="25" t="s">
        <v>74</v>
      </c>
      <c r="V23" s="29" t="s">
        <v>75</v>
      </c>
    </row>
    <row r="24" spans="1:22">
      <c r="A24" s="22">
        <v>8</v>
      </c>
      <c r="B24" s="23" t="s">
        <v>83</v>
      </c>
      <c r="C24" s="24" t="s">
        <v>93</v>
      </c>
      <c r="D24" s="49" t="s">
        <v>94</v>
      </c>
      <c r="E24" s="26">
        <v>44.854999999999997</v>
      </c>
      <c r="F24" s="25" t="s">
        <v>86</v>
      </c>
      <c r="H24" s="27">
        <f t="shared" si="0"/>
        <v>0</v>
      </c>
      <c r="J24" s="27">
        <f t="shared" si="1"/>
        <v>0</v>
      </c>
      <c r="P24" s="25" t="s">
        <v>74</v>
      </c>
      <c r="V24" s="29" t="s">
        <v>75</v>
      </c>
    </row>
    <row r="25" spans="1:22" ht="25.5">
      <c r="A25" s="22">
        <v>9</v>
      </c>
      <c r="B25" s="23" t="s">
        <v>83</v>
      </c>
      <c r="C25" s="24" t="s">
        <v>95</v>
      </c>
      <c r="D25" s="49" t="s">
        <v>96</v>
      </c>
      <c r="F25" s="25" t="s">
        <v>51</v>
      </c>
      <c r="H25" s="27">
        <f t="shared" si="0"/>
        <v>0</v>
      </c>
      <c r="J25" s="27">
        <f t="shared" si="1"/>
        <v>0</v>
      </c>
      <c r="P25" s="25" t="s">
        <v>74</v>
      </c>
      <c r="V25" s="29" t="s">
        <v>75</v>
      </c>
    </row>
    <row r="26" spans="1:22">
      <c r="D26" s="52" t="s">
        <v>97</v>
      </c>
      <c r="E26" s="53">
        <f>J26</f>
        <v>0</v>
      </c>
      <c r="H26" s="53">
        <f>SUM(H19:H25)</f>
        <v>0</v>
      </c>
      <c r="I26" s="53">
        <f>SUM(I19:I25)</f>
        <v>0</v>
      </c>
      <c r="J26" s="53">
        <f>SUM(J19:J25)</f>
        <v>0</v>
      </c>
      <c r="L26" s="54">
        <f>SUM(L19:L25)</f>
        <v>8.1540550000000003E-2</v>
      </c>
      <c r="N26" s="55">
        <f>SUM(N19:N25)</f>
        <v>0</v>
      </c>
    </row>
    <row r="28" spans="1:22">
      <c r="B28" s="24" t="s">
        <v>98</v>
      </c>
    </row>
    <row r="29" spans="1:22">
      <c r="A29" s="22">
        <v>10</v>
      </c>
      <c r="B29" s="23" t="s">
        <v>83</v>
      </c>
      <c r="C29" s="24" t="s">
        <v>99</v>
      </c>
      <c r="D29" s="49" t="s">
        <v>100</v>
      </c>
      <c r="E29" s="26">
        <v>37.076999999999998</v>
      </c>
      <c r="F29" s="25" t="s">
        <v>86</v>
      </c>
      <c r="H29" s="27">
        <f t="shared" ref="H29:H34" si="2">ROUND(E29*G29, 2)</f>
        <v>0</v>
      </c>
      <c r="J29" s="27">
        <f t="shared" ref="J29:J34" si="3">ROUND(E29*G29, 2)</f>
        <v>0</v>
      </c>
      <c r="K29" s="28">
        <v>2.1000000000000001E-4</v>
      </c>
      <c r="L29" s="28">
        <f>E29*K29</f>
        <v>7.7861700000000002E-3</v>
      </c>
      <c r="P29" s="25" t="s">
        <v>74</v>
      </c>
      <c r="V29" s="29" t="s">
        <v>75</v>
      </c>
    </row>
    <row r="30" spans="1:22">
      <c r="A30" s="22">
        <v>11</v>
      </c>
      <c r="B30" s="23" t="s">
        <v>83</v>
      </c>
      <c r="C30" s="24" t="s">
        <v>101</v>
      </c>
      <c r="D30" s="49" t="s">
        <v>102</v>
      </c>
      <c r="E30" s="26">
        <v>18.538</v>
      </c>
      <c r="F30" s="25" t="s">
        <v>86</v>
      </c>
      <c r="H30" s="27">
        <f t="shared" si="2"/>
        <v>0</v>
      </c>
      <c r="J30" s="27">
        <f t="shared" si="3"/>
        <v>0</v>
      </c>
      <c r="K30" s="28">
        <v>2.3000000000000001E-4</v>
      </c>
      <c r="L30" s="28">
        <f>E30*K30</f>
        <v>4.2637400000000002E-3</v>
      </c>
      <c r="P30" s="25" t="s">
        <v>74</v>
      </c>
      <c r="V30" s="29" t="s">
        <v>75</v>
      </c>
    </row>
    <row r="31" spans="1:22">
      <c r="A31" s="22">
        <v>12</v>
      </c>
      <c r="B31" s="23" t="s">
        <v>83</v>
      </c>
      <c r="C31" s="24" t="s">
        <v>103</v>
      </c>
      <c r="D31" s="49" t="s">
        <v>104</v>
      </c>
      <c r="E31" s="26">
        <v>2.2000000000000002</v>
      </c>
      <c r="F31" s="25" t="s">
        <v>86</v>
      </c>
      <c r="H31" s="27">
        <f t="shared" si="2"/>
        <v>0</v>
      </c>
      <c r="J31" s="27">
        <f t="shared" si="3"/>
        <v>0</v>
      </c>
      <c r="K31" s="28">
        <v>2.2000000000000001E-4</v>
      </c>
      <c r="L31" s="28">
        <f>E31*K31</f>
        <v>4.8400000000000006E-4</v>
      </c>
      <c r="P31" s="25" t="s">
        <v>74</v>
      </c>
      <c r="V31" s="29" t="s">
        <v>75</v>
      </c>
    </row>
    <row r="32" spans="1:22">
      <c r="A32" s="22">
        <v>13</v>
      </c>
      <c r="B32" s="23" t="s">
        <v>83</v>
      </c>
      <c r="C32" s="24" t="s">
        <v>105</v>
      </c>
      <c r="D32" s="49" t="s">
        <v>106</v>
      </c>
      <c r="E32" s="26">
        <v>57.634999999999998</v>
      </c>
      <c r="F32" s="25" t="s">
        <v>86</v>
      </c>
      <c r="H32" s="27">
        <f t="shared" si="2"/>
        <v>0</v>
      </c>
      <c r="J32" s="27">
        <f t="shared" si="3"/>
        <v>0</v>
      </c>
      <c r="K32" s="28">
        <v>1.7000000000000001E-4</v>
      </c>
      <c r="L32" s="28">
        <f>E32*K32</f>
        <v>9.7979499999999997E-3</v>
      </c>
      <c r="P32" s="25" t="s">
        <v>74</v>
      </c>
      <c r="V32" s="29" t="s">
        <v>75</v>
      </c>
    </row>
    <row r="33" spans="1:22">
      <c r="A33" s="22">
        <v>14</v>
      </c>
      <c r="B33" s="23" t="s">
        <v>83</v>
      </c>
      <c r="C33" s="24" t="s">
        <v>107</v>
      </c>
      <c r="D33" s="49" t="s">
        <v>108</v>
      </c>
      <c r="E33" s="26">
        <v>57.634999999999998</v>
      </c>
      <c r="F33" s="25" t="s">
        <v>86</v>
      </c>
      <c r="H33" s="27">
        <f t="shared" si="2"/>
        <v>0</v>
      </c>
      <c r="J33" s="27">
        <f t="shared" si="3"/>
        <v>0</v>
      </c>
      <c r="P33" s="25" t="s">
        <v>74</v>
      </c>
      <c r="V33" s="29" t="s">
        <v>75</v>
      </c>
    </row>
    <row r="34" spans="1:22" ht="25.5">
      <c r="A34" s="22">
        <v>15</v>
      </c>
      <c r="B34" s="23" t="s">
        <v>83</v>
      </c>
      <c r="C34" s="24" t="s">
        <v>109</v>
      </c>
      <c r="D34" s="49" t="s">
        <v>110</v>
      </c>
      <c r="F34" s="25" t="s">
        <v>51</v>
      </c>
      <c r="H34" s="27">
        <f t="shared" si="2"/>
        <v>0</v>
      </c>
      <c r="J34" s="27">
        <f t="shared" si="3"/>
        <v>0</v>
      </c>
      <c r="P34" s="25" t="s">
        <v>74</v>
      </c>
      <c r="V34" s="29" t="s">
        <v>75</v>
      </c>
    </row>
    <row r="35" spans="1:22">
      <c r="D35" s="52" t="s">
        <v>111</v>
      </c>
      <c r="E35" s="53">
        <f>J35</f>
        <v>0</v>
      </c>
      <c r="H35" s="53">
        <f>SUM(H28:H34)</f>
        <v>0</v>
      </c>
      <c r="I35" s="53">
        <f>SUM(I28:I34)</f>
        <v>0</v>
      </c>
      <c r="J35" s="53">
        <f>SUM(J28:J34)</f>
        <v>0</v>
      </c>
      <c r="L35" s="54">
        <f>SUM(L28:L34)</f>
        <v>2.2331860000000002E-2</v>
      </c>
      <c r="N35" s="55">
        <f>SUM(N28:N34)</f>
        <v>0</v>
      </c>
    </row>
    <row r="37" spans="1:22">
      <c r="B37" s="24" t="s">
        <v>112</v>
      </c>
    </row>
    <row r="38" spans="1:22" ht="25.5">
      <c r="A38" s="22">
        <v>16</v>
      </c>
      <c r="B38" s="23" t="s">
        <v>113</v>
      </c>
      <c r="C38" s="24" t="s">
        <v>114</v>
      </c>
      <c r="D38" s="49" t="s">
        <v>115</v>
      </c>
      <c r="E38" s="26">
        <v>710.90300000000002</v>
      </c>
      <c r="F38" s="25" t="s">
        <v>73</v>
      </c>
      <c r="H38" s="27">
        <f>ROUND(E38*G38, 2)</f>
        <v>0</v>
      </c>
      <c r="J38" s="27">
        <f>ROUND(E38*G38, 2)</f>
        <v>0</v>
      </c>
      <c r="P38" s="25" t="s">
        <v>74</v>
      </c>
      <c r="V38" s="29" t="s">
        <v>75</v>
      </c>
    </row>
    <row r="39" spans="1:22">
      <c r="A39" s="22">
        <v>17</v>
      </c>
      <c r="B39" s="23" t="s">
        <v>76</v>
      </c>
      <c r="C39" s="24" t="s">
        <v>116</v>
      </c>
      <c r="D39" s="49" t="s">
        <v>117</v>
      </c>
      <c r="E39" s="26">
        <v>366.92200000000003</v>
      </c>
      <c r="F39" s="25" t="s">
        <v>73</v>
      </c>
      <c r="I39" s="27">
        <f>ROUND(E39*G39, 2)</f>
        <v>0</v>
      </c>
      <c r="J39" s="27">
        <f>ROUND(E39*G39, 2)</f>
        <v>0</v>
      </c>
      <c r="P39" s="25" t="s">
        <v>74</v>
      </c>
      <c r="V39" s="29" t="s">
        <v>14</v>
      </c>
    </row>
    <row r="40" spans="1:22">
      <c r="A40" s="22">
        <v>18</v>
      </c>
      <c r="B40" s="23" t="s">
        <v>76</v>
      </c>
      <c r="C40" s="24" t="s">
        <v>118</v>
      </c>
      <c r="D40" s="49" t="s">
        <v>119</v>
      </c>
      <c r="E40" s="26">
        <v>379.52699999999999</v>
      </c>
      <c r="F40" s="25" t="s">
        <v>73</v>
      </c>
      <c r="I40" s="27">
        <f>ROUND(E40*G40, 2)</f>
        <v>0</v>
      </c>
      <c r="J40" s="27">
        <f>ROUND(E40*G40, 2)</f>
        <v>0</v>
      </c>
      <c r="P40" s="25" t="s">
        <v>74</v>
      </c>
      <c r="V40" s="29" t="s">
        <v>14</v>
      </c>
    </row>
    <row r="41" spans="1:22">
      <c r="A41" s="22">
        <v>19</v>
      </c>
      <c r="B41" s="23" t="s">
        <v>113</v>
      </c>
      <c r="C41" s="24" t="s">
        <v>120</v>
      </c>
      <c r="D41" s="49" t="s">
        <v>121</v>
      </c>
      <c r="E41" s="26">
        <v>710.90300000000002</v>
      </c>
      <c r="F41" s="25" t="s">
        <v>73</v>
      </c>
      <c r="H41" s="27">
        <f>ROUND(E41*G41, 2)</f>
        <v>0</v>
      </c>
      <c r="J41" s="27">
        <f>ROUND(E41*G41, 2)</f>
        <v>0</v>
      </c>
      <c r="K41" s="28">
        <v>2.9499999999999999E-3</v>
      </c>
      <c r="L41" s="28">
        <f>E41*K41</f>
        <v>2.0971638499999998</v>
      </c>
      <c r="P41" s="25" t="s">
        <v>74</v>
      </c>
      <c r="V41" s="29" t="s">
        <v>75</v>
      </c>
    </row>
    <row r="42" spans="1:22" ht="25.5">
      <c r="A42" s="22">
        <v>20</v>
      </c>
      <c r="B42" s="23" t="s">
        <v>113</v>
      </c>
      <c r="C42" s="24" t="s">
        <v>122</v>
      </c>
      <c r="D42" s="49" t="s">
        <v>123</v>
      </c>
      <c r="F42" s="25" t="s">
        <v>51</v>
      </c>
      <c r="H42" s="27">
        <f>ROUND(E42*G42, 2)</f>
        <v>0</v>
      </c>
      <c r="J42" s="27">
        <f>ROUND(E42*G42, 2)</f>
        <v>0</v>
      </c>
      <c r="P42" s="25" t="s">
        <v>74</v>
      </c>
      <c r="V42" s="29" t="s">
        <v>75</v>
      </c>
    </row>
    <row r="43" spans="1:22">
      <c r="D43" s="52" t="s">
        <v>124</v>
      </c>
      <c r="E43" s="53">
        <f>J43</f>
        <v>0</v>
      </c>
      <c r="H43" s="53">
        <f>SUM(H37:H42)</f>
        <v>0</v>
      </c>
      <c r="I43" s="53">
        <f>SUM(I37:I42)</f>
        <v>0</v>
      </c>
      <c r="J43" s="53">
        <f>SUM(J37:J42)</f>
        <v>0</v>
      </c>
      <c r="L43" s="54">
        <f>SUM(L37:L42)</f>
        <v>2.0971638499999998</v>
      </c>
      <c r="N43" s="55">
        <f>SUM(N37:N42)</f>
        <v>0</v>
      </c>
    </row>
    <row r="45" spans="1:22">
      <c r="B45" s="24" t="s">
        <v>125</v>
      </c>
    </row>
    <row r="46" spans="1:22">
      <c r="A46" s="22">
        <v>21</v>
      </c>
      <c r="B46" s="23" t="s">
        <v>126</v>
      </c>
      <c r="C46" s="24" t="s">
        <v>127</v>
      </c>
      <c r="D46" s="49" t="s">
        <v>128</v>
      </c>
      <c r="E46" s="26">
        <v>11.2</v>
      </c>
      <c r="F46" s="25" t="s">
        <v>73</v>
      </c>
      <c r="H46" s="27">
        <f>ROUND(E46*G46, 2)</f>
        <v>0</v>
      </c>
      <c r="J46" s="27">
        <f t="shared" ref="J46:J52" si="4">ROUND(E46*G46, 2)</f>
        <v>0</v>
      </c>
      <c r="K46" s="28">
        <v>2.511E-2</v>
      </c>
      <c r="L46" s="28">
        <f>E46*K46</f>
        <v>0.28123199999999998</v>
      </c>
      <c r="P46" s="25" t="s">
        <v>74</v>
      </c>
      <c r="V46" s="29" t="s">
        <v>75</v>
      </c>
    </row>
    <row r="47" spans="1:22" ht="25.5">
      <c r="A47" s="22">
        <v>22</v>
      </c>
      <c r="B47" s="23" t="s">
        <v>126</v>
      </c>
      <c r="C47" s="24" t="s">
        <v>129</v>
      </c>
      <c r="D47" s="49" t="s">
        <v>130</v>
      </c>
      <c r="E47" s="26">
        <v>163.83000000000001</v>
      </c>
      <c r="F47" s="25" t="s">
        <v>86</v>
      </c>
      <c r="H47" s="27">
        <f>ROUND(E47*G47, 2)</f>
        <v>0</v>
      </c>
      <c r="J47" s="27">
        <f t="shared" si="4"/>
        <v>0</v>
      </c>
      <c r="P47" s="25" t="s">
        <v>74</v>
      </c>
      <c r="V47" s="29" t="s">
        <v>75</v>
      </c>
    </row>
    <row r="48" spans="1:22">
      <c r="A48" s="22">
        <v>23</v>
      </c>
      <c r="B48" s="23" t="s">
        <v>76</v>
      </c>
      <c r="C48" s="24" t="s">
        <v>131</v>
      </c>
      <c r="D48" s="49" t="s">
        <v>132</v>
      </c>
      <c r="E48" s="26">
        <v>1.6379999999999999</v>
      </c>
      <c r="F48" s="25" t="s">
        <v>133</v>
      </c>
      <c r="I48" s="27">
        <f>ROUND(E48*G48, 2)</f>
        <v>0</v>
      </c>
      <c r="J48" s="27">
        <f t="shared" si="4"/>
        <v>0</v>
      </c>
      <c r="K48" s="28">
        <v>0.55000000000000004</v>
      </c>
      <c r="L48" s="28">
        <f>E48*K48</f>
        <v>0.90090000000000003</v>
      </c>
      <c r="P48" s="25" t="s">
        <v>74</v>
      </c>
      <c r="V48" s="29" t="s">
        <v>14</v>
      </c>
    </row>
    <row r="49" spans="1:22" ht="25.5">
      <c r="A49" s="22">
        <v>24</v>
      </c>
      <c r="B49" s="23" t="s">
        <v>126</v>
      </c>
      <c r="C49" s="24" t="s">
        <v>134</v>
      </c>
      <c r="D49" s="49" t="s">
        <v>135</v>
      </c>
      <c r="E49" s="26">
        <v>730.68499999999995</v>
      </c>
      <c r="F49" s="25" t="s">
        <v>86</v>
      </c>
      <c r="H49" s="27">
        <f>ROUND(E49*G49, 2)</f>
        <v>0</v>
      </c>
      <c r="J49" s="27">
        <f t="shared" si="4"/>
        <v>0</v>
      </c>
      <c r="P49" s="25" t="s">
        <v>74</v>
      </c>
      <c r="V49" s="29" t="s">
        <v>75</v>
      </c>
    </row>
    <row r="50" spans="1:22">
      <c r="A50" s="22">
        <v>25</v>
      </c>
      <c r="B50" s="23" t="s">
        <v>76</v>
      </c>
      <c r="C50" s="24" t="s">
        <v>136</v>
      </c>
      <c r="D50" s="49" t="s">
        <v>137</v>
      </c>
      <c r="E50" s="26">
        <v>14.321</v>
      </c>
      <c r="F50" s="25" t="s">
        <v>133</v>
      </c>
      <c r="I50" s="27">
        <f>ROUND(E50*G50, 2)</f>
        <v>0</v>
      </c>
      <c r="J50" s="27">
        <f t="shared" si="4"/>
        <v>0</v>
      </c>
      <c r="K50" s="28">
        <v>0.55000000000000004</v>
      </c>
      <c r="L50" s="28">
        <f>E50*K50</f>
        <v>7.8765500000000008</v>
      </c>
      <c r="P50" s="25" t="s">
        <v>74</v>
      </c>
      <c r="V50" s="29" t="s">
        <v>14</v>
      </c>
    </row>
    <row r="51" spans="1:22">
      <c r="A51" s="22">
        <v>26</v>
      </c>
      <c r="B51" s="23" t="s">
        <v>126</v>
      </c>
      <c r="C51" s="24" t="s">
        <v>138</v>
      </c>
      <c r="D51" s="49" t="s">
        <v>139</v>
      </c>
      <c r="E51" s="26">
        <v>14.321</v>
      </c>
      <c r="F51" s="25" t="s">
        <v>133</v>
      </c>
      <c r="H51" s="27">
        <f>ROUND(E51*G51, 2)</f>
        <v>0</v>
      </c>
      <c r="J51" s="27">
        <f t="shared" si="4"/>
        <v>0</v>
      </c>
      <c r="P51" s="25" t="s">
        <v>74</v>
      </c>
      <c r="V51" s="29" t="s">
        <v>75</v>
      </c>
    </row>
    <row r="52" spans="1:22" ht="25.5">
      <c r="A52" s="22">
        <v>27</v>
      </c>
      <c r="B52" s="23" t="s">
        <v>126</v>
      </c>
      <c r="C52" s="24" t="s">
        <v>140</v>
      </c>
      <c r="D52" s="49" t="s">
        <v>141</v>
      </c>
      <c r="F52" s="25" t="s">
        <v>51</v>
      </c>
      <c r="H52" s="27">
        <f>ROUND(E52*G52, 2)</f>
        <v>0</v>
      </c>
      <c r="J52" s="27">
        <f t="shared" si="4"/>
        <v>0</v>
      </c>
      <c r="P52" s="25" t="s">
        <v>74</v>
      </c>
      <c r="V52" s="29" t="s">
        <v>75</v>
      </c>
    </row>
    <row r="53" spans="1:22">
      <c r="D53" s="52" t="s">
        <v>142</v>
      </c>
      <c r="E53" s="53">
        <f>J53</f>
        <v>0</v>
      </c>
      <c r="H53" s="53">
        <f>SUM(H45:H52)</f>
        <v>0</v>
      </c>
      <c r="I53" s="53">
        <f>SUM(I45:I52)</f>
        <v>0</v>
      </c>
      <c r="J53" s="53">
        <f>SUM(J45:J52)</f>
        <v>0</v>
      </c>
      <c r="L53" s="54">
        <f>SUM(L45:L52)</f>
        <v>9.058682000000001</v>
      </c>
      <c r="N53" s="55">
        <f>SUM(N45:N52)</f>
        <v>0</v>
      </c>
    </row>
    <row r="55" spans="1:22">
      <c r="D55" s="52" t="s">
        <v>143</v>
      </c>
      <c r="E55" s="53">
        <f>J55</f>
        <v>0</v>
      </c>
      <c r="H55" s="53">
        <f>+H17+H26+H35+H43+H53</f>
        <v>0</v>
      </c>
      <c r="I55" s="53">
        <f>+I17+I26+I35+I43+I53</f>
        <v>0</v>
      </c>
      <c r="J55" s="53">
        <f>+J17+J26+J35+J43+J53</f>
        <v>0</v>
      </c>
      <c r="L55" s="54">
        <f>+L17+L26+L35+L43+L53</f>
        <v>12.370964730000001</v>
      </c>
      <c r="N55" s="55">
        <f>+N17+N26+N35+N43+N53</f>
        <v>0</v>
      </c>
    </row>
    <row r="57" spans="1:22">
      <c r="D57" s="56" t="s">
        <v>144</v>
      </c>
      <c r="E57" s="53">
        <f>J57</f>
        <v>0</v>
      </c>
      <c r="H57" s="53">
        <f>+H55</f>
        <v>0</v>
      </c>
      <c r="I57" s="53">
        <f>+I55</f>
        <v>0</v>
      </c>
      <c r="J57" s="53">
        <f>+J55</f>
        <v>0</v>
      </c>
      <c r="L57" s="54">
        <f>+L55</f>
        <v>12.370964730000001</v>
      </c>
      <c r="N57" s="55">
        <f>+N55</f>
        <v>0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ColWidth="9.140625" defaultRowHeight="12.75"/>
  <cols>
    <col min="1" max="1" width="15.7109375" style="20" customWidth="1"/>
    <col min="2" max="3" width="45.7109375" style="20" customWidth="1"/>
    <col min="4" max="4" width="11.28515625" style="21" customWidth="1"/>
    <col min="5" max="16384" width="9.140625" style="1"/>
  </cols>
  <sheetData>
    <row r="1" spans="1:4">
      <c r="A1" s="14" t="s">
        <v>15</v>
      </c>
      <c r="B1" s="15"/>
      <c r="C1" s="15"/>
      <c r="D1" s="16" t="s">
        <v>16</v>
      </c>
    </row>
    <row r="2" spans="1:4">
      <c r="A2" s="14" t="s">
        <v>17</v>
      </c>
      <c r="B2" s="15"/>
      <c r="C2" s="15"/>
      <c r="D2" s="16" t="s">
        <v>18</v>
      </c>
    </row>
    <row r="3" spans="1:4">
      <c r="A3" s="14" t="s">
        <v>19</v>
      </c>
      <c r="B3" s="15"/>
      <c r="C3" s="15"/>
      <c r="D3" s="16" t="s">
        <v>20</v>
      </c>
    </row>
    <row r="4" spans="1:4">
      <c r="A4" s="15"/>
      <c r="B4" s="15"/>
      <c r="C4" s="15"/>
      <c r="D4" s="15"/>
    </row>
    <row r="5" spans="1:4">
      <c r="A5" s="14" t="s">
        <v>21</v>
      </c>
      <c r="B5" s="15"/>
      <c r="C5" s="15"/>
      <c r="D5" s="15"/>
    </row>
    <row r="6" spans="1:4">
      <c r="A6" s="14" t="s">
        <v>22</v>
      </c>
      <c r="B6" s="15"/>
      <c r="C6" s="15"/>
      <c r="D6" s="15"/>
    </row>
    <row r="7" spans="1:4">
      <c r="A7" s="14" t="s">
        <v>23</v>
      </c>
      <c r="B7" s="15"/>
      <c r="C7" s="15"/>
      <c r="D7" s="15"/>
    </row>
    <row r="8" spans="1:4">
      <c r="A8" s="1" t="s">
        <v>24</v>
      </c>
      <c r="B8" s="17"/>
      <c r="C8" s="18"/>
      <c r="D8" s="19"/>
    </row>
    <row r="9" spans="1:4">
      <c r="A9" s="34" t="s">
        <v>58</v>
      </c>
      <c r="B9" s="34" t="s">
        <v>59</v>
      </c>
      <c r="C9" s="34" t="s">
        <v>60</v>
      </c>
      <c r="D9" s="35" t="s">
        <v>61</v>
      </c>
    </row>
    <row r="10" spans="1:4">
      <c r="A10" s="36"/>
      <c r="B10" s="36"/>
      <c r="C10" s="37"/>
      <c r="D10" s="38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Miro</cp:lastModifiedBy>
  <cp:lastPrinted>2019-03-22T14:56:43Z</cp:lastPrinted>
  <dcterms:created xsi:type="dcterms:W3CDTF">1999-04-06T07:39:42Z</dcterms:created>
  <dcterms:modified xsi:type="dcterms:W3CDTF">2019-03-30T09:39:00Z</dcterms:modified>
</cp:coreProperties>
</file>