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ROJEKTY 2019\Projekt telocvičňa podprogram 3\VO telocvične\"/>
    </mc:Choice>
  </mc:AlternateContent>
  <bookViews>
    <workbookView xWindow="0" yWindow="0" windowWidth="28800" windowHeight="12435"/>
  </bookViews>
  <sheets>
    <sheet name="Zadanie" sheetId="5" r:id="rId1"/>
    <sheet name="Figury" sheetId="6" r:id="rId2"/>
  </sheets>
  <definedNames>
    <definedName name="_FilterDatabase" hidden="1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82" i="5" l="1"/>
  <c r="I82" i="5"/>
  <c r="L81" i="5"/>
  <c r="J81" i="5"/>
  <c r="J82" i="5" s="1"/>
  <c r="E82" i="5" s="1"/>
  <c r="H81" i="5"/>
  <c r="L80" i="5"/>
  <c r="L82" i="5" s="1"/>
  <c r="J80" i="5"/>
  <c r="H80" i="5"/>
  <c r="H82" i="5" s="1"/>
  <c r="N77" i="5"/>
  <c r="I77" i="5"/>
  <c r="H77" i="5"/>
  <c r="L76" i="5"/>
  <c r="L77" i="5" s="1"/>
  <c r="J76" i="5"/>
  <c r="J77" i="5" s="1"/>
  <c r="E77" i="5" s="1"/>
  <c r="H76" i="5"/>
  <c r="N73" i="5"/>
  <c r="I73" i="5"/>
  <c r="J72" i="5"/>
  <c r="H72" i="5"/>
  <c r="J71" i="5"/>
  <c r="H71" i="5"/>
  <c r="J70" i="5"/>
  <c r="H70" i="5"/>
  <c r="J69" i="5"/>
  <c r="H69" i="5"/>
  <c r="H73" i="5" s="1"/>
  <c r="L68" i="5"/>
  <c r="J68" i="5"/>
  <c r="H68" i="5"/>
  <c r="L67" i="5"/>
  <c r="J67" i="5"/>
  <c r="H67" i="5"/>
  <c r="L66" i="5"/>
  <c r="L73" i="5" s="1"/>
  <c r="J66" i="5"/>
  <c r="J73" i="5" s="1"/>
  <c r="E73" i="5" s="1"/>
  <c r="H66" i="5"/>
  <c r="N63" i="5"/>
  <c r="I63" i="5"/>
  <c r="J62" i="5"/>
  <c r="H62" i="5"/>
  <c r="L61" i="5"/>
  <c r="J61" i="5"/>
  <c r="I61" i="5"/>
  <c r="J60" i="5"/>
  <c r="H60" i="5"/>
  <c r="L59" i="5"/>
  <c r="L63" i="5" s="1"/>
  <c r="J59" i="5"/>
  <c r="I59" i="5"/>
  <c r="J58" i="5"/>
  <c r="J63" i="5" s="1"/>
  <c r="E63" i="5" s="1"/>
  <c r="H58" i="5"/>
  <c r="H63" i="5" s="1"/>
  <c r="N55" i="5"/>
  <c r="L55" i="5"/>
  <c r="J54" i="5"/>
  <c r="H54" i="5"/>
  <c r="L53" i="5"/>
  <c r="J53" i="5"/>
  <c r="I53" i="5"/>
  <c r="I55" i="5" s="1"/>
  <c r="L52" i="5"/>
  <c r="J52" i="5"/>
  <c r="H52" i="5"/>
  <c r="J51" i="5"/>
  <c r="H51" i="5"/>
  <c r="L50" i="5"/>
  <c r="J50" i="5"/>
  <c r="J55" i="5" s="1"/>
  <c r="E55" i="5" s="1"/>
  <c r="H50" i="5"/>
  <c r="H55" i="5" s="1"/>
  <c r="N47" i="5"/>
  <c r="I47" i="5"/>
  <c r="J46" i="5"/>
  <c r="H46" i="5"/>
  <c r="J45" i="5"/>
  <c r="H45" i="5"/>
  <c r="L44" i="5"/>
  <c r="L47" i="5" s="1"/>
  <c r="J44" i="5"/>
  <c r="H44" i="5"/>
  <c r="J43" i="5"/>
  <c r="J47" i="5" s="1"/>
  <c r="E47" i="5" s="1"/>
  <c r="H43" i="5"/>
  <c r="H47" i="5" s="1"/>
  <c r="N40" i="5"/>
  <c r="N84" i="5" s="1"/>
  <c r="L40" i="5"/>
  <c r="I40" i="5"/>
  <c r="I84" i="5" s="1"/>
  <c r="J39" i="5"/>
  <c r="H39" i="5"/>
  <c r="L38" i="5"/>
  <c r="J38" i="5"/>
  <c r="H38" i="5"/>
  <c r="H40" i="5" s="1"/>
  <c r="H84" i="5" s="1"/>
  <c r="J37" i="5"/>
  <c r="H37" i="5"/>
  <c r="L36" i="5"/>
  <c r="J36" i="5"/>
  <c r="J40" i="5" s="1"/>
  <c r="H36" i="5"/>
  <c r="I30" i="5"/>
  <c r="J29" i="5"/>
  <c r="H29" i="5"/>
  <c r="J28" i="5"/>
  <c r="H28" i="5"/>
  <c r="J27" i="5"/>
  <c r="H27" i="5"/>
  <c r="J26" i="5"/>
  <c r="H26" i="5"/>
  <c r="J25" i="5"/>
  <c r="H25" i="5"/>
  <c r="J24" i="5"/>
  <c r="H24" i="5"/>
  <c r="J23" i="5"/>
  <c r="H23" i="5"/>
  <c r="J22" i="5"/>
  <c r="H22" i="5"/>
  <c r="H30" i="5" s="1"/>
  <c r="N21" i="5"/>
  <c r="J21" i="5"/>
  <c r="H21" i="5"/>
  <c r="N20" i="5"/>
  <c r="N30" i="5" s="1"/>
  <c r="L20" i="5"/>
  <c r="L30" i="5" s="1"/>
  <c r="J20" i="5"/>
  <c r="H20" i="5"/>
  <c r="L19" i="5"/>
  <c r="J19" i="5"/>
  <c r="J30" i="5" s="1"/>
  <c r="E30" i="5" s="1"/>
  <c r="H19" i="5"/>
  <c r="N16" i="5"/>
  <c r="I16" i="5"/>
  <c r="I32" i="5" s="1"/>
  <c r="I86" i="5" s="1"/>
  <c r="H16" i="5"/>
  <c r="L15" i="5"/>
  <c r="J15" i="5"/>
  <c r="H15" i="5"/>
  <c r="L14" i="5"/>
  <c r="L16" i="5" s="1"/>
  <c r="J14" i="5"/>
  <c r="J16" i="5" s="1"/>
  <c r="H14" i="5"/>
  <c r="N32" i="5" l="1"/>
  <c r="N86" i="5" s="1"/>
  <c r="L84" i="5"/>
  <c r="E40" i="5"/>
  <c r="J84" i="5"/>
  <c r="E84" i="5" s="1"/>
  <c r="J32" i="5"/>
  <c r="E16" i="5"/>
  <c r="L32" i="5"/>
  <c r="L86" i="5" s="1"/>
  <c r="H32" i="5"/>
  <c r="H86" i="5" s="1"/>
  <c r="J86" i="5" l="1"/>
  <c r="E86" i="5" s="1"/>
  <c r="E32" i="5"/>
</calcChain>
</file>

<file path=xl/sharedStrings.xml><?xml version="1.0" encoding="utf-8"?>
<sst xmlns="http://schemas.openxmlformats.org/spreadsheetml/2006/main" count="351" uniqueCount="187">
  <si>
    <t>DPH</t>
  </si>
  <si>
    <t>V module</t>
  </si>
  <si>
    <t>Hlavička1</t>
  </si>
  <si>
    <t>Mena</t>
  </si>
  <si>
    <t>Hlavička2</t>
  </si>
  <si>
    <t>Obdobie</t>
  </si>
  <si>
    <t>Rozpočet</t>
  </si>
  <si>
    <t>EUR</t>
  </si>
  <si>
    <t>Čerpanie</t>
  </si>
  <si>
    <t>za obdobie</t>
  </si>
  <si>
    <t>Mesiac 2011</t>
  </si>
  <si>
    <t>VK</t>
  </si>
  <si>
    <t>VF</t>
  </si>
  <si>
    <t>Konštrukcie</t>
  </si>
  <si>
    <t>D</t>
  </si>
  <si>
    <t>E</t>
  </si>
  <si>
    <t xml:space="preserve">Odberateľ: </t>
  </si>
  <si>
    <t xml:space="preserve">Spracoval: </t>
  </si>
  <si>
    <t xml:space="preserve">Projektant: </t>
  </si>
  <si>
    <t xml:space="preserve">JKSO: </t>
  </si>
  <si>
    <t xml:space="preserve">Dodávateľ: </t>
  </si>
  <si>
    <t xml:space="preserve">Dátum: </t>
  </si>
  <si>
    <t>Stavba:</t>
  </si>
  <si>
    <t>Objekt:</t>
  </si>
  <si>
    <t>Časť:</t>
  </si>
  <si>
    <t>Licencia:</t>
  </si>
  <si>
    <t>Špecifikovaný</t>
  </si>
  <si>
    <t>Spolu</t>
  </si>
  <si>
    <t>Hmotnosť v tonách</t>
  </si>
  <si>
    <t>Suť v tonách</t>
  </si>
  <si>
    <t>materiál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</si>
  <si>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</si>
  <si>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</si>
  <si>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</si>
  <si>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</si>
  <si>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</si>
  <si>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</si>
  <si>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</si>
  <si>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</si>
  <si>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</si>
  <si>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</si>
  <si>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</si>
  <si>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</si>
  <si>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</si>
  <si>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</si>
  <si>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</si>
  <si>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</si>
  <si>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</si>
  <si>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</si>
  <si>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</si>
  <si>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</si>
  <si>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</si>
  <si>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</si>
  <si>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</si>
  <si>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</si>
  <si>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</si>
  <si>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</si>
  <si>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</si>
  <si>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</si>
  <si>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Názov figúry</t>
  </si>
  <si>
    <t>Popis figúry</t>
  </si>
  <si>
    <t>Aritmetický výraz</t>
  </si>
  <si>
    <t>Hodnota</t>
  </si>
  <si>
    <t xml:space="preserve">JKSO : </t>
  </si>
  <si>
    <t>PRÁCE A DODÁVKY HSV</t>
  </si>
  <si>
    <t>6 - ÚPRAVY POVRCHOV, PODLAHY, VÝPLNE</t>
  </si>
  <si>
    <t>011</t>
  </si>
  <si>
    <t>612421739</t>
  </si>
  <si>
    <t>Omietka vnút. stien vápenná štuková na pletive</t>
  </si>
  <si>
    <t>m2</t>
  </si>
  <si>
    <t xml:space="preserve">                    </t>
  </si>
  <si>
    <t>612481119</t>
  </si>
  <si>
    <t>Potiahnutie vnút., alebo vonk. stien a ostatných plôch sklotextilnou mriežkou</t>
  </si>
  <si>
    <t xml:space="preserve">6 - ÚPRAVY POVRCHOV, PODLAHY, VÝPLNE  spolu: </t>
  </si>
  <si>
    <t>9 - OSTATNÉ KONŠTRUKCIE A PRÁCE</t>
  </si>
  <si>
    <t>003</t>
  </si>
  <si>
    <t>941955002</t>
  </si>
  <si>
    <t>Lešenie ľahké prac. pomocné výš. podlahy do 1,9 m</t>
  </si>
  <si>
    <t>013</t>
  </si>
  <si>
    <t>971033151</t>
  </si>
  <si>
    <t>Vybúr. otvorov D do 6 cm v murive tehl. MV, MVC hr. do 45 cm</t>
  </si>
  <si>
    <t>kus</t>
  </si>
  <si>
    <t>978012141</t>
  </si>
  <si>
    <t>Otlčenie vnút. omietok stropov váp. vápenocem. trst. do 30 %</t>
  </si>
  <si>
    <t>979011111</t>
  </si>
  <si>
    <t>Zvislá doprava sute a vybúr. hmôt za prvé podlažie</t>
  </si>
  <si>
    <t>t</t>
  </si>
  <si>
    <t>979081111</t>
  </si>
  <si>
    <t>Odvoz sute a vybúraných hmôt na skládku do 1 km</t>
  </si>
  <si>
    <t>979081121</t>
  </si>
  <si>
    <t>Odvoz sute a vybúraných hmôt na skládku každý ďalší 1 km</t>
  </si>
  <si>
    <t>979082111</t>
  </si>
  <si>
    <t>Vnútrostavenisková doprava sute a vybúraných hmôt do 10 m</t>
  </si>
  <si>
    <t>979082121</t>
  </si>
  <si>
    <t>Vnútrost. doprava sute a vybúraných hmôt každých ďalších 5 m</t>
  </si>
  <si>
    <t>979131409</t>
  </si>
  <si>
    <t>Poplatok za ulož.a znešk.staveb.sute na vymedzených skládkach "O"-ostatný odpad</t>
  </si>
  <si>
    <t>998011002</t>
  </si>
  <si>
    <t>Presun hmôt pre budovy murované výšky do 12 m</t>
  </si>
  <si>
    <t xml:space="preserve">9 - OSTATNÉ KONŠTRUKCIE A PRÁCE  spolu: </t>
  </si>
  <si>
    <t xml:space="preserve">PRÁCE A DODÁVKY HSV  spolu: </t>
  </si>
  <si>
    <t>PRÁCE A DODÁVKY PSV</t>
  </si>
  <si>
    <t>733 - Rozvod potrubia</t>
  </si>
  <si>
    <t>731</t>
  </si>
  <si>
    <t>733111103</t>
  </si>
  <si>
    <t>Potrubie z rúrok závit. bezošvých bežných nízkotlak. DN 15</t>
  </si>
  <si>
    <t>m</t>
  </si>
  <si>
    <t>I</t>
  </si>
  <si>
    <t>733113113</t>
  </si>
  <si>
    <t>Prípl. za zhotovenie prípojky z rúrok závitových DN 15</t>
  </si>
  <si>
    <t>733191923</t>
  </si>
  <si>
    <t>Opr. ocel. závit. potrubia, navarenie odbočky DN 15</t>
  </si>
  <si>
    <t>998733201</t>
  </si>
  <si>
    <t>Presun hmôt pre potrubie UK v objektoch výšky do 6 m</t>
  </si>
  <si>
    <t xml:space="preserve">733 - Rozvod potrubia  spolu: </t>
  </si>
  <si>
    <t>734 - Armatúry</t>
  </si>
  <si>
    <t>734222612</t>
  </si>
  <si>
    <t>Ventil regul. závit. s hlavicou termost. ovlád. V4262A G 1/2</t>
  </si>
  <si>
    <t>734231213</t>
  </si>
  <si>
    <t>Ventily uzavieracie závitové Ve 3001 G 1/2</t>
  </si>
  <si>
    <t>734261213</t>
  </si>
  <si>
    <t>Skrutkovanie priame V 4300 G 1/2</t>
  </si>
  <si>
    <t>998734201</t>
  </si>
  <si>
    <t>Presun hmôt pre armatúry UK v objektoch výšky do 6 m</t>
  </si>
  <si>
    <t xml:space="preserve">734 - Armatúry  spolu: </t>
  </si>
  <si>
    <t>735 - Vykurovacie telesá</t>
  </si>
  <si>
    <t>735153300</t>
  </si>
  <si>
    <t>Prípl. za odvzdušňovací ventil telies VSŽ</t>
  </si>
  <si>
    <t>735158120</t>
  </si>
  <si>
    <t>Vykur. telesá panel. 2 radové, tlak. skúšky telies vodou</t>
  </si>
  <si>
    <t>735159639</t>
  </si>
  <si>
    <t>Montáž vyhr. telies oc.doskové dvojité bez odvzd. KORAD-21K Hdo600/Ldo2000mm</t>
  </si>
  <si>
    <t>MAT</t>
  </si>
  <si>
    <t>484521161</t>
  </si>
  <si>
    <t>Teleso vyh.doskové dvojité s 1xkonverkt. typ 21K s krytmi H600 L2000 Korad P90</t>
  </si>
  <si>
    <t>998735201</t>
  </si>
  <si>
    <t>Presun hmôt pre vykur. telesá UK v objektoch výšky do 6 m</t>
  </si>
  <si>
    <t xml:space="preserve">735 - Vykurovacie telesá  spolu: </t>
  </si>
  <si>
    <t>766 - Konštrukcie stolárske</t>
  </si>
  <si>
    <t>766</t>
  </si>
  <si>
    <t>766662142</t>
  </si>
  <si>
    <t>Montáž dvier kompl. otvár. do zamur. zár. 2-krídl. nad 1,45m</t>
  </si>
  <si>
    <t>6116A1040</t>
  </si>
  <si>
    <t>Dvere vnut hl masív 160/200</t>
  </si>
  <si>
    <t>766681122</t>
  </si>
  <si>
    <t>Montáž zárubní rámových pre dvere dvojkrídlové rozmer 1450 mm</t>
  </si>
  <si>
    <t>611812450</t>
  </si>
  <si>
    <t>Zárubňa rámová 160x197 cm</t>
  </si>
  <si>
    <t>998766202</t>
  </si>
  <si>
    <t>Presun hmôt pre konštr. stolárske v objektoch výšky do 12 m</t>
  </si>
  <si>
    <t xml:space="preserve">766 - Konštrukcie stolárske  spolu: </t>
  </si>
  <si>
    <t>775 - Podlahy vlysové a parketové</t>
  </si>
  <si>
    <t>775</t>
  </si>
  <si>
    <t>775591900</t>
  </si>
  <si>
    <t>Opravy vlysových podláh, brúsenie základné</t>
  </si>
  <si>
    <t>775591905</t>
  </si>
  <si>
    <t>Oprava podlah drevených - tmelenie celoplošné vlysové, parketové podlahy</t>
  </si>
  <si>
    <t>775591919</t>
  </si>
  <si>
    <t>Oprava podlah drevených - brúsenie celkové</t>
  </si>
  <si>
    <t>775591920</t>
  </si>
  <si>
    <t>Oprava podlah drevených - vysatie povrchu</t>
  </si>
  <si>
    <t>775591921</t>
  </si>
  <si>
    <t>Oprava podlah drevených - základný lak</t>
  </si>
  <si>
    <t>775591923</t>
  </si>
  <si>
    <t>Oprava podláh drevených - vrchný lak pre vysokú záťaž</t>
  </si>
  <si>
    <t>998775202</t>
  </si>
  <si>
    <t>Presun hmôt pre podlahy vlysové v objektoch výšky do 12 m</t>
  </si>
  <si>
    <t xml:space="preserve">775 - Podlahy vlysové a parketové  spolu: </t>
  </si>
  <si>
    <t>783 - Nátery</t>
  </si>
  <si>
    <t>783</t>
  </si>
  <si>
    <t>783991213</t>
  </si>
  <si>
    <t>Vymeranie a náter čiar ihrísk</t>
  </si>
  <si>
    <t xml:space="preserve">783 - Nátery  spolu: </t>
  </si>
  <si>
    <t>784 - Maľby</t>
  </si>
  <si>
    <t>784</t>
  </si>
  <si>
    <t>784412301</t>
  </si>
  <si>
    <t>Pačok 2x váp. mliekom s obrús. a presádr. v miest. do 3,8m</t>
  </si>
  <si>
    <t>784452571</t>
  </si>
  <si>
    <t>Maľba zo zmesí tekut. Esmal 1far. dvojnás. v miest. do 3,8m</t>
  </si>
  <si>
    <t xml:space="preserve">784 - Maľby  spolu: </t>
  </si>
  <si>
    <t xml:space="preserve">PRÁCE A DODÁVKY PSV  spolu: </t>
  </si>
  <si>
    <t>Za rozpočet celkom</t>
  </si>
  <si>
    <t xml:space="preserve">Spracoval:                       </t>
  </si>
  <si>
    <t>Dátum:</t>
  </si>
  <si>
    <t>Výkaz výmer</t>
  </si>
  <si>
    <t xml:space="preserve">Stavba : Modernizácia a oprava telocvične ZŠ s MŠ Hladovka </t>
  </si>
  <si>
    <t xml:space="preserve">Odberateľ: Obec Hladovka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</si>
</sst>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Sk&quot;;[Red]&quot;-&quot;#,##0&quot; Sk&quot;"/>
    <numFmt numFmtId="168" formatCode="0.000"/>
  </numFmts>
  <fonts count="19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</cellStyleXfs>
  <cellXfs count="59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3" fillId="0" borderId="0" xfId="0" applyFont="1" applyProtection="1"/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5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8" fontId="1" fillId="0" borderId="0" xfId="0" applyNumberFormat="1" applyFont="1" applyAlignment="1" applyProtection="1">
      <alignment vertical="top"/>
    </xf>
    <xf numFmtId="0" fontId="13" fillId="0" borderId="0" xfId="27" applyFont="1"/>
    <xf numFmtId="0" fontId="14" fillId="0" borderId="0" xfId="27" applyFont="1"/>
    <xf numFmtId="49" fontId="14" fillId="0" borderId="0" xfId="27" applyNumberFormat="1" applyFont="1"/>
    <xf numFmtId="0" fontId="1" fillId="0" borderId="12" xfId="0" applyFont="1" applyBorder="1" applyAlignment="1" applyProtection="1">
      <alignment horizontal="left"/>
      <protection locked="0"/>
    </xf>
    <xf numFmtId="0" fontId="1" fillId="0" borderId="8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9" xfId="0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</xf>
    <xf numFmtId="0" fontId="1" fillId="0" borderId="15" xfId="0" applyNumberFormat="1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Continuous"/>
    </xf>
    <xf numFmtId="0" fontId="1" fillId="0" borderId="16" xfId="0" applyFont="1" applyBorder="1" applyAlignment="1" applyProtection="1">
      <alignment horizontal="centerContinuous"/>
    </xf>
    <xf numFmtId="0" fontId="1" fillId="0" borderId="11" xfId="0" applyFont="1" applyBorder="1" applyAlignment="1" applyProtection="1">
      <alignment horizontal="centerContinuous"/>
    </xf>
    <xf numFmtId="0" fontId="1" fillId="0" borderId="13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49" fontId="13" fillId="0" borderId="0" xfId="27" applyNumberFormat="1" applyFont="1"/>
    <xf numFmtId="49" fontId="3" fillId="0" borderId="0" xfId="0" applyNumberFormat="1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/>
    </xf>
  </cellXfs>
  <cellStyles count="5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4" builtinId="30" hidden="1"/>
    <cellStyle name="20 % - zvýraznenie2" xfId="37" builtinId="34" hidden="1"/>
    <cellStyle name="20 % - zvýraznenie3" xfId="40" builtinId="38" hidden="1"/>
    <cellStyle name="20 % - zvýraznenie4" xfId="43" builtinId="42" hidden="1"/>
    <cellStyle name="20 % - zvýraznenie5" xfId="46" builtinId="46" hidden="1"/>
    <cellStyle name="20 % - zvýraznenie6" xfId="49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5" builtinId="31" hidden="1"/>
    <cellStyle name="40 % - zvýraznenie2" xfId="38" builtinId="35" hidden="1"/>
    <cellStyle name="40 % - zvýraznenie3" xfId="41" builtinId="39" hidden="1"/>
    <cellStyle name="40 % - zvýraznenie4" xfId="44" builtinId="43" hidden="1"/>
    <cellStyle name="40 % - zvýraznenie5" xfId="47" builtinId="47" hidden="1"/>
    <cellStyle name="40 % - zvýraznenie6" xfId="50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6" builtinId="32" hidden="1"/>
    <cellStyle name="60 % - zvýraznenie2" xfId="39" builtinId="36" hidden="1"/>
    <cellStyle name="60 % - zvýraznenie3" xfId="42" builtinId="40" hidden="1"/>
    <cellStyle name="60 % - zvýraznenie4" xfId="45" builtinId="44" hidden="1"/>
    <cellStyle name="60 % - zvýraznenie5" xfId="48" builtinId="48" hidden="1"/>
    <cellStyle name="60 % - zvýraznenie6" xfId="51" builtinId="52" hidden="1"/>
    <cellStyle name="Celkem" xfId="24"/>
    <cellStyle name="data" xfId="25"/>
    <cellStyle name="Název" xfId="26"/>
    <cellStyle name="Normálne" xfId="0" builtinId="0"/>
    <cellStyle name="normálne_KLs" xfId="27"/>
    <cellStyle name="Spolu" xfId="33" builtinId="25" hidden="1"/>
    <cellStyle name="TEXT" xfId="28"/>
    <cellStyle name="Text upozornění" xfId="29"/>
    <cellStyle name="Text upozornenia" xfId="32" builtinId="11" hidden="1"/>
    <cellStyle name="TEXT1" xfId="30"/>
    <cellStyle name="Titul" xfId="31" builtinId="15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6"/>
  <sheetViews>
    <sheetView showGridLines="0" tabSelected="1" topLeftCell="A28" workbookViewId="0">
      <selection activeCell="D19" sqref="D19"/>
    </sheetView>
  </sheetViews>
  <sheetFormatPr defaultColWidth="9.140625" defaultRowHeight="12.75"/>
  <cols>
    <col min="1" max="1" width="6.7109375" style="23" customWidth="1"/>
    <col min="2" max="2" width="3.7109375" style="24" customWidth="1"/>
    <col min="3" max="3" width="13" style="25" customWidth="1"/>
    <col min="4" max="4" width="35.7109375" style="50" customWidth="1"/>
    <col min="5" max="5" width="10.7109375" style="27" customWidth="1"/>
    <col min="6" max="6" width="5.28515625" style="26" customWidth="1"/>
    <col min="7" max="7" width="7.140625" style="28" customWidth="1"/>
    <col min="8" max="9" width="9.7109375" style="28" hidden="1" customWidth="1"/>
    <col min="10" max="10" width="8.28515625" style="28" customWidth="1"/>
    <col min="11" max="11" width="7.42578125" style="29" hidden="1" customWidth="1"/>
    <col min="12" max="12" width="8.28515625" style="29" hidden="1" customWidth="1"/>
    <col min="13" max="13" width="9.140625" style="27" hidden="1" customWidth="1"/>
    <col min="14" max="14" width="7" style="27" hidden="1" customWidth="1"/>
    <col min="15" max="15" width="3.5703125" style="26" customWidth="1"/>
    <col min="16" max="16" width="12.7109375" style="26" hidden="1" customWidth="1"/>
    <col min="17" max="19" width="13.28515625" style="27" hidden="1" customWidth="1"/>
    <col min="20" max="20" width="10.5703125" style="30" hidden="1" customWidth="1"/>
    <col min="21" max="21" width="10.28515625" style="30" hidden="1" customWidth="1"/>
    <col min="22" max="22" width="5.7109375" style="30" hidden="1" customWidth="1"/>
    <col min="23" max="23" width="9.140625" style="31"/>
    <col min="24" max="25" width="5.7109375" style="26" customWidth="1"/>
    <col min="26" max="26" width="7.5703125" style="26" customWidth="1"/>
    <col min="27" max="27" width="24.85546875" style="26" customWidth="1"/>
    <col min="28" max="28" width="4.28515625" style="26" customWidth="1"/>
    <col min="29" max="29" width="8.28515625" style="26" customWidth="1"/>
    <col min="30" max="30" width="8.7109375" style="26" customWidth="1"/>
    <col min="31" max="34" width="9.140625" style="26"/>
    <col min="35" max="16384" width="9.140625" style="1"/>
  </cols>
  <sheetData>
    <row r="1" spans="1:34">
      <c r="A1" s="8" t="s">
        <v>186</v>
      </c>
      <c r="B1" s="1"/>
      <c r="C1" s="1"/>
      <c r="D1" s="1"/>
      <c r="E1" s="8" t="s">
        <v>182</v>
      </c>
      <c r="F1" s="1"/>
      <c r="G1" s="5"/>
      <c r="H1" s="1"/>
      <c r="I1" s="1"/>
      <c r="J1" s="5"/>
      <c r="K1" s="6"/>
      <c r="L1" s="1"/>
      <c r="M1" s="1"/>
      <c r="N1" s="1"/>
      <c r="O1" s="1"/>
      <c r="P1" s="1"/>
      <c r="Q1" s="4"/>
      <c r="R1" s="4"/>
      <c r="S1" s="4"/>
      <c r="T1" s="1"/>
      <c r="U1" s="1"/>
      <c r="V1" s="1"/>
      <c r="W1" s="1"/>
      <c r="X1" s="1"/>
      <c r="Y1" s="1"/>
      <c r="Z1" s="32" t="s">
        <v>1</v>
      </c>
      <c r="AA1" s="56" t="s">
        <v>2</v>
      </c>
      <c r="AB1" s="32" t="s">
        <v>3</v>
      </c>
      <c r="AC1" s="32" t="s">
        <v>4</v>
      </c>
      <c r="AD1" s="32" t="s">
        <v>5</v>
      </c>
      <c r="AE1" s="1"/>
      <c r="AF1" s="1"/>
      <c r="AG1" s="1"/>
      <c r="AH1" s="1"/>
    </row>
    <row r="2" spans="1:34">
      <c r="A2" s="8" t="s">
        <v>18</v>
      </c>
      <c r="B2" s="1"/>
      <c r="C2" s="1"/>
      <c r="D2" s="1"/>
      <c r="E2" s="8" t="s">
        <v>63</v>
      </c>
      <c r="F2" s="1"/>
      <c r="G2" s="5"/>
      <c r="H2" s="7"/>
      <c r="I2" s="1"/>
      <c r="J2" s="5"/>
      <c r="K2" s="6"/>
      <c r="L2" s="1"/>
      <c r="M2" s="1"/>
      <c r="N2" s="1"/>
      <c r="O2" s="1"/>
      <c r="P2" s="1"/>
      <c r="Q2" s="4"/>
      <c r="R2" s="4"/>
      <c r="S2" s="4"/>
      <c r="T2" s="1"/>
      <c r="U2" s="1"/>
      <c r="V2" s="1"/>
      <c r="W2" s="1"/>
      <c r="X2" s="1"/>
      <c r="Y2" s="1"/>
      <c r="Z2" s="32" t="s">
        <v>6</v>
      </c>
      <c r="AA2" s="33" t="s">
        <v>31</v>
      </c>
      <c r="AB2" s="33" t="s">
        <v>7</v>
      </c>
      <c r="AC2" s="33"/>
      <c r="AD2" s="34"/>
      <c r="AE2" s="1"/>
      <c r="AF2" s="1"/>
      <c r="AG2" s="1"/>
      <c r="AH2" s="1"/>
    </row>
    <row r="3" spans="1:34">
      <c r="A3" s="8" t="s">
        <v>20</v>
      </c>
      <c r="B3" s="1"/>
      <c r="C3" s="1"/>
      <c r="D3" s="1"/>
      <c r="E3" s="8" t="s">
        <v>183</v>
      </c>
      <c r="F3" s="1"/>
      <c r="G3" s="5"/>
      <c r="H3" s="1"/>
      <c r="I3" s="1"/>
      <c r="J3" s="5"/>
      <c r="K3" s="6"/>
      <c r="L3" s="1"/>
      <c r="M3" s="1"/>
      <c r="N3" s="1"/>
      <c r="O3" s="1"/>
      <c r="P3" s="1"/>
      <c r="Q3" s="4"/>
      <c r="R3" s="4"/>
      <c r="S3" s="4"/>
      <c r="T3" s="1"/>
      <c r="U3" s="1"/>
      <c r="V3" s="1"/>
      <c r="W3" s="1"/>
      <c r="X3" s="1"/>
      <c r="Y3" s="1"/>
      <c r="Z3" s="32" t="s">
        <v>8</v>
      </c>
      <c r="AA3" s="33" t="s">
        <v>32</v>
      </c>
      <c r="AB3" s="33" t="s">
        <v>7</v>
      </c>
      <c r="AC3" s="33" t="s">
        <v>9</v>
      </c>
      <c r="AD3" s="34" t="s">
        <v>10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4"/>
      <c r="S4" s="4"/>
      <c r="T4" s="1"/>
      <c r="U4" s="1"/>
      <c r="V4" s="1"/>
      <c r="W4" s="1"/>
      <c r="X4" s="1"/>
      <c r="Y4" s="1"/>
      <c r="Z4" s="32" t="s">
        <v>11</v>
      </c>
      <c r="AA4" s="33" t="s">
        <v>33</v>
      </c>
      <c r="AB4" s="33" t="s">
        <v>7</v>
      </c>
      <c r="AC4" s="33"/>
      <c r="AD4" s="34"/>
      <c r="AE4" s="1"/>
      <c r="AF4" s="1"/>
      <c r="AG4" s="1"/>
      <c r="AH4" s="1"/>
    </row>
    <row r="5" spans="1:34">
      <c r="A5" s="8" t="s">
        <v>185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/>
      <c r="R5" s="4"/>
      <c r="S5" s="4"/>
      <c r="T5" s="1"/>
      <c r="U5" s="1"/>
      <c r="V5" s="1"/>
      <c r="W5" s="1"/>
      <c r="X5" s="1"/>
      <c r="Y5" s="1"/>
      <c r="Z5" s="32" t="s">
        <v>12</v>
      </c>
      <c r="AA5" s="33" t="s">
        <v>32</v>
      </c>
      <c r="AB5" s="33" t="s">
        <v>7</v>
      </c>
      <c r="AC5" s="33" t="s">
        <v>9</v>
      </c>
      <c r="AD5" s="34" t="s">
        <v>10</v>
      </c>
      <c r="AE5" s="1"/>
      <c r="AF5" s="1"/>
      <c r="AG5" s="1"/>
      <c r="AH5" s="1"/>
    </row>
    <row r="6" spans="1:34">
      <c r="A6" s="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"/>
      <c r="R6" s="4"/>
      <c r="S6" s="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"/>
      <c r="R7" s="4"/>
      <c r="S7" s="4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58" t="s">
        <v>184</v>
      </c>
      <c r="E8" s="4"/>
      <c r="F8" s="1"/>
      <c r="G8" s="5"/>
      <c r="H8" s="5"/>
      <c r="I8" s="5"/>
      <c r="J8" s="5"/>
      <c r="K8" s="6"/>
      <c r="L8" s="6"/>
      <c r="M8" s="4"/>
      <c r="N8" s="4"/>
      <c r="O8" s="1"/>
      <c r="P8" s="1"/>
      <c r="Q8" s="4"/>
      <c r="R8" s="4"/>
      <c r="S8" s="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3.5" thickTop="1">
      <c r="A9" s="42" t="s">
        <v>34</v>
      </c>
      <c r="B9" s="42" t="s">
        <v>35</v>
      </c>
      <c r="C9" s="42" t="s">
        <v>36</v>
      </c>
      <c r="D9" s="42" t="s">
        <v>37</v>
      </c>
      <c r="E9" s="42" t="s">
        <v>38</v>
      </c>
      <c r="F9" s="42" t="s">
        <v>39</v>
      </c>
      <c r="G9" s="42" t="s">
        <v>40</v>
      </c>
      <c r="H9" s="42" t="s">
        <v>13</v>
      </c>
      <c r="I9" s="42" t="s">
        <v>26</v>
      </c>
      <c r="J9" s="42" t="s">
        <v>27</v>
      </c>
      <c r="K9" s="43" t="s">
        <v>28</v>
      </c>
      <c r="L9" s="44"/>
      <c r="M9" s="45" t="s">
        <v>29</v>
      </c>
      <c r="N9" s="44"/>
      <c r="O9" s="42" t="s">
        <v>0</v>
      </c>
      <c r="P9" s="40" t="s">
        <v>41</v>
      </c>
      <c r="Q9" s="9" t="s">
        <v>38</v>
      </c>
      <c r="R9" s="9" t="s">
        <v>38</v>
      </c>
      <c r="S9" s="10" t="s">
        <v>38</v>
      </c>
      <c r="T9" s="13" t="s">
        <v>42</v>
      </c>
      <c r="U9" s="13" t="s">
        <v>43</v>
      </c>
      <c r="V9" s="13" t="s">
        <v>44</v>
      </c>
      <c r="W9" s="14"/>
      <c r="X9" s="14"/>
      <c r="Y9" s="14"/>
      <c r="Z9" s="49"/>
      <c r="AA9" s="49"/>
      <c r="AB9" s="1"/>
      <c r="AC9" s="1"/>
      <c r="AD9" s="1"/>
      <c r="AE9" s="1"/>
      <c r="AF9" s="1"/>
      <c r="AG9" s="1"/>
      <c r="AH9" s="1"/>
    </row>
    <row r="10" spans="1:34" ht="13.5" thickBot="1">
      <c r="A10" s="46" t="s">
        <v>45</v>
      </c>
      <c r="B10" s="46" t="s">
        <v>46</v>
      </c>
      <c r="C10" s="47"/>
      <c r="D10" s="46" t="s">
        <v>47</v>
      </c>
      <c r="E10" s="46" t="s">
        <v>48</v>
      </c>
      <c r="F10" s="46" t="s">
        <v>49</v>
      </c>
      <c r="G10" s="46" t="s">
        <v>50</v>
      </c>
      <c r="H10" s="46" t="s">
        <v>51</v>
      </c>
      <c r="I10" s="46" t="s">
        <v>30</v>
      </c>
      <c r="J10" s="46"/>
      <c r="K10" s="46" t="s">
        <v>40</v>
      </c>
      <c r="L10" s="46" t="s">
        <v>27</v>
      </c>
      <c r="M10" s="48" t="s">
        <v>40</v>
      </c>
      <c r="N10" s="46" t="s">
        <v>27</v>
      </c>
      <c r="O10" s="46" t="s">
        <v>52</v>
      </c>
      <c r="P10" s="41"/>
      <c r="Q10" s="11" t="s">
        <v>53</v>
      </c>
      <c r="R10" s="11" t="s">
        <v>54</v>
      </c>
      <c r="S10" s="12" t="s">
        <v>55</v>
      </c>
      <c r="T10" s="13" t="s">
        <v>56</v>
      </c>
      <c r="U10" s="13" t="s">
        <v>57</v>
      </c>
      <c r="V10" s="13" t="s">
        <v>58</v>
      </c>
      <c r="W10" s="14"/>
      <c r="X10" s="1"/>
      <c r="Y10" s="1"/>
      <c r="Z10" s="49"/>
      <c r="AA10" s="49"/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51" t="s">
        <v>64</v>
      </c>
    </row>
    <row r="13" spans="1:34">
      <c r="B13" s="25" t="s">
        <v>65</v>
      </c>
    </row>
    <row r="14" spans="1:34">
      <c r="A14" s="23">
        <v>1</v>
      </c>
      <c r="B14" s="24" t="s">
        <v>66</v>
      </c>
      <c r="C14" s="25" t="s">
        <v>67</v>
      </c>
      <c r="D14" s="50" t="s">
        <v>68</v>
      </c>
      <c r="E14" s="27">
        <v>85.16</v>
      </c>
      <c r="F14" s="26" t="s">
        <v>69</v>
      </c>
      <c r="H14" s="28">
        <f>ROUND(E14*G14, 2)</f>
        <v>0</v>
      </c>
      <c r="J14" s="28">
        <f>ROUND(E14*G14, 2)</f>
        <v>0</v>
      </c>
      <c r="K14" s="29">
        <v>6.7919999999999994E-2</v>
      </c>
      <c r="L14" s="29">
        <f>E14*K14</f>
        <v>5.7840671999999991</v>
      </c>
      <c r="P14" s="26" t="s">
        <v>70</v>
      </c>
      <c r="V14" s="30" t="s">
        <v>15</v>
      </c>
    </row>
    <row r="15" spans="1:34" ht="25.5">
      <c r="A15" s="23">
        <v>2</v>
      </c>
      <c r="B15" s="24" t="s">
        <v>66</v>
      </c>
      <c r="C15" s="25" t="s">
        <v>71</v>
      </c>
      <c r="D15" s="50" t="s">
        <v>72</v>
      </c>
      <c r="E15" s="27">
        <v>85.16</v>
      </c>
      <c r="F15" s="26" t="s">
        <v>69</v>
      </c>
      <c r="H15" s="28">
        <f>ROUND(E15*G15, 2)</f>
        <v>0</v>
      </c>
      <c r="J15" s="28">
        <f>ROUND(E15*G15, 2)</f>
        <v>0</v>
      </c>
      <c r="K15" s="29">
        <v>3.3E-4</v>
      </c>
      <c r="L15" s="29">
        <f>E15*K15</f>
        <v>2.8102799999999997E-2</v>
      </c>
      <c r="P15" s="26" t="s">
        <v>70</v>
      </c>
      <c r="V15" s="30" t="s">
        <v>15</v>
      </c>
    </row>
    <row r="16" spans="1:34">
      <c r="D16" s="52" t="s">
        <v>73</v>
      </c>
      <c r="E16" s="53">
        <f>J16</f>
        <v>0</v>
      </c>
      <c r="H16" s="53">
        <f>SUM(H12:H15)</f>
        <v>0</v>
      </c>
      <c r="I16" s="53">
        <f>SUM(I12:I15)</f>
        <v>0</v>
      </c>
      <c r="J16" s="53">
        <f>SUM(J12:J15)</f>
        <v>0</v>
      </c>
      <c r="L16" s="54">
        <f>SUM(L12:L15)</f>
        <v>5.8121699999999992</v>
      </c>
      <c r="N16" s="55">
        <f>SUM(N12:N15)</f>
        <v>0</v>
      </c>
    </row>
    <row r="18" spans="1:22">
      <c r="B18" s="25" t="s">
        <v>74</v>
      </c>
    </row>
    <row r="19" spans="1:22">
      <c r="A19" s="23">
        <v>3</v>
      </c>
      <c r="B19" s="24" t="s">
        <v>75</v>
      </c>
      <c r="C19" s="25" t="s">
        <v>76</v>
      </c>
      <c r="D19" s="50" t="s">
        <v>77</v>
      </c>
      <c r="E19" s="27">
        <v>34.957999999999998</v>
      </c>
      <c r="F19" s="26" t="s">
        <v>69</v>
      </c>
      <c r="H19" s="28">
        <f t="shared" ref="H19:H29" si="0">ROUND(E19*G19, 2)</f>
        <v>0</v>
      </c>
      <c r="J19" s="28">
        <f t="shared" ref="J19:J29" si="1">ROUND(E19*G19, 2)</f>
        <v>0</v>
      </c>
      <c r="K19" s="29">
        <v>1.66E-3</v>
      </c>
      <c r="L19" s="29">
        <f>E19*K19</f>
        <v>5.8030279999999997E-2</v>
      </c>
      <c r="P19" s="26" t="s">
        <v>70</v>
      </c>
      <c r="V19" s="30" t="s">
        <v>15</v>
      </c>
    </row>
    <row r="20" spans="1:22" ht="25.5">
      <c r="A20" s="23">
        <v>4</v>
      </c>
      <c r="B20" s="24" t="s">
        <v>78</v>
      </c>
      <c r="C20" s="25" t="s">
        <v>79</v>
      </c>
      <c r="D20" s="50" t="s">
        <v>80</v>
      </c>
      <c r="E20" s="27">
        <v>2</v>
      </c>
      <c r="F20" s="26" t="s">
        <v>81</v>
      </c>
      <c r="H20" s="28">
        <f t="shared" si="0"/>
        <v>0</v>
      </c>
      <c r="J20" s="28">
        <f t="shared" si="1"/>
        <v>0</v>
      </c>
      <c r="K20" s="29">
        <v>6.8000000000000005E-4</v>
      </c>
      <c r="L20" s="29">
        <f>E20*K20</f>
        <v>1.3600000000000001E-3</v>
      </c>
      <c r="M20" s="27">
        <v>2E-3</v>
      </c>
      <c r="N20" s="27">
        <f>E20*M20</f>
        <v>4.0000000000000001E-3</v>
      </c>
      <c r="P20" s="26" t="s">
        <v>70</v>
      </c>
      <c r="V20" s="30" t="s">
        <v>15</v>
      </c>
    </row>
    <row r="21" spans="1:22" ht="25.5">
      <c r="A21" s="23">
        <v>5</v>
      </c>
      <c r="B21" s="24" t="s">
        <v>78</v>
      </c>
      <c r="C21" s="25" t="s">
        <v>82</v>
      </c>
      <c r="D21" s="50" t="s">
        <v>83</v>
      </c>
      <c r="E21" s="27">
        <v>85.16</v>
      </c>
      <c r="F21" s="26" t="s">
        <v>69</v>
      </c>
      <c r="H21" s="28">
        <f t="shared" si="0"/>
        <v>0</v>
      </c>
      <c r="J21" s="28">
        <f t="shared" si="1"/>
        <v>0</v>
      </c>
      <c r="M21" s="27">
        <v>0.01</v>
      </c>
      <c r="N21" s="27">
        <f>E21*M21</f>
        <v>0.85160000000000002</v>
      </c>
      <c r="P21" s="26" t="s">
        <v>70</v>
      </c>
      <c r="V21" s="30" t="s">
        <v>15</v>
      </c>
    </row>
    <row r="22" spans="1:22">
      <c r="A22" s="23">
        <v>6</v>
      </c>
      <c r="B22" s="24" t="s">
        <v>78</v>
      </c>
      <c r="C22" s="25" t="s">
        <v>84</v>
      </c>
      <c r="D22" s="50" t="s">
        <v>85</v>
      </c>
      <c r="E22" s="27">
        <v>0.85599999999999998</v>
      </c>
      <c r="F22" s="26" t="s">
        <v>86</v>
      </c>
      <c r="H22" s="28">
        <f t="shared" si="0"/>
        <v>0</v>
      </c>
      <c r="J22" s="28">
        <f t="shared" si="1"/>
        <v>0</v>
      </c>
      <c r="P22" s="26" t="s">
        <v>70</v>
      </c>
      <c r="V22" s="30" t="s">
        <v>15</v>
      </c>
    </row>
    <row r="23" spans="1:22">
      <c r="A23" s="23">
        <v>7</v>
      </c>
      <c r="B23" s="24" t="s">
        <v>78</v>
      </c>
      <c r="C23" s="25" t="s">
        <v>87</v>
      </c>
      <c r="D23" s="50" t="s">
        <v>88</v>
      </c>
      <c r="E23" s="27">
        <v>0.85599999999999998</v>
      </c>
      <c r="F23" s="26" t="s">
        <v>86</v>
      </c>
      <c r="H23" s="28">
        <f t="shared" si="0"/>
        <v>0</v>
      </c>
      <c r="J23" s="28">
        <f t="shared" si="1"/>
        <v>0</v>
      </c>
      <c r="P23" s="26" t="s">
        <v>70</v>
      </c>
      <c r="V23" s="30" t="s">
        <v>15</v>
      </c>
    </row>
    <row r="24" spans="1:22">
      <c r="A24" s="23">
        <v>8</v>
      </c>
      <c r="B24" s="24" t="s">
        <v>78</v>
      </c>
      <c r="C24" s="25" t="s">
        <v>87</v>
      </c>
      <c r="D24" s="50" t="s">
        <v>88</v>
      </c>
      <c r="E24" s="27">
        <v>0.85599999999999998</v>
      </c>
      <c r="F24" s="26" t="s">
        <v>86</v>
      </c>
      <c r="H24" s="28">
        <f t="shared" si="0"/>
        <v>0</v>
      </c>
      <c r="J24" s="28">
        <f t="shared" si="1"/>
        <v>0</v>
      </c>
      <c r="P24" s="26" t="s">
        <v>70</v>
      </c>
      <c r="V24" s="30" t="s">
        <v>15</v>
      </c>
    </row>
    <row r="25" spans="1:22" ht="25.5">
      <c r="A25" s="23">
        <v>9</v>
      </c>
      <c r="B25" s="24" t="s">
        <v>78</v>
      </c>
      <c r="C25" s="25" t="s">
        <v>89</v>
      </c>
      <c r="D25" s="50" t="s">
        <v>90</v>
      </c>
      <c r="E25" s="27">
        <v>0.85599999999999998</v>
      </c>
      <c r="F25" s="26" t="s">
        <v>86</v>
      </c>
      <c r="H25" s="28">
        <f t="shared" si="0"/>
        <v>0</v>
      </c>
      <c r="J25" s="28">
        <f t="shared" si="1"/>
        <v>0</v>
      </c>
      <c r="P25" s="26" t="s">
        <v>70</v>
      </c>
      <c r="V25" s="30" t="s">
        <v>15</v>
      </c>
    </row>
    <row r="26" spans="1:22" ht="25.5">
      <c r="A26" s="23">
        <v>10</v>
      </c>
      <c r="B26" s="24" t="s">
        <v>78</v>
      </c>
      <c r="C26" s="25" t="s">
        <v>91</v>
      </c>
      <c r="D26" s="50" t="s">
        <v>92</v>
      </c>
      <c r="E26" s="27">
        <v>0.85599999999999998</v>
      </c>
      <c r="F26" s="26" t="s">
        <v>86</v>
      </c>
      <c r="H26" s="28">
        <f t="shared" si="0"/>
        <v>0</v>
      </c>
      <c r="J26" s="28">
        <f t="shared" si="1"/>
        <v>0</v>
      </c>
      <c r="P26" s="26" t="s">
        <v>70</v>
      </c>
      <c r="V26" s="30" t="s">
        <v>15</v>
      </c>
    </row>
    <row r="27" spans="1:22" ht="25.5">
      <c r="A27" s="23">
        <v>11</v>
      </c>
      <c r="B27" s="24" t="s">
        <v>78</v>
      </c>
      <c r="C27" s="25" t="s">
        <v>93</v>
      </c>
      <c r="D27" s="50" t="s">
        <v>94</v>
      </c>
      <c r="E27" s="27">
        <v>1.712</v>
      </c>
      <c r="F27" s="26" t="s">
        <v>86</v>
      </c>
      <c r="H27" s="28">
        <f t="shared" si="0"/>
        <v>0</v>
      </c>
      <c r="J27" s="28">
        <f t="shared" si="1"/>
        <v>0</v>
      </c>
      <c r="P27" s="26" t="s">
        <v>70</v>
      </c>
      <c r="V27" s="30" t="s">
        <v>15</v>
      </c>
    </row>
    <row r="28" spans="1:22" ht="25.5">
      <c r="A28" s="23">
        <v>12</v>
      </c>
      <c r="B28" s="24" t="s">
        <v>78</v>
      </c>
      <c r="C28" s="25" t="s">
        <v>95</v>
      </c>
      <c r="D28" s="50" t="s">
        <v>96</v>
      </c>
      <c r="E28" s="27">
        <v>0.85599999999999998</v>
      </c>
      <c r="F28" s="26" t="s">
        <v>86</v>
      </c>
      <c r="H28" s="28">
        <f t="shared" si="0"/>
        <v>0</v>
      </c>
      <c r="J28" s="28">
        <f t="shared" si="1"/>
        <v>0</v>
      </c>
      <c r="P28" s="26" t="s">
        <v>70</v>
      </c>
      <c r="V28" s="30" t="s">
        <v>15</v>
      </c>
    </row>
    <row r="29" spans="1:22">
      <c r="A29" s="23">
        <v>13</v>
      </c>
      <c r="B29" s="24" t="s">
        <v>66</v>
      </c>
      <c r="C29" s="25" t="s">
        <v>97</v>
      </c>
      <c r="D29" s="50" t="s">
        <v>98</v>
      </c>
      <c r="E29" s="27">
        <v>5.8719999999999999</v>
      </c>
      <c r="F29" s="26" t="s">
        <v>86</v>
      </c>
      <c r="H29" s="28">
        <f t="shared" si="0"/>
        <v>0</v>
      </c>
      <c r="J29" s="28">
        <f t="shared" si="1"/>
        <v>0</v>
      </c>
      <c r="P29" s="26" t="s">
        <v>70</v>
      </c>
      <c r="V29" s="30" t="s">
        <v>15</v>
      </c>
    </row>
    <row r="30" spans="1:22">
      <c r="D30" s="52" t="s">
        <v>99</v>
      </c>
      <c r="E30" s="53">
        <f>J30</f>
        <v>0</v>
      </c>
      <c r="H30" s="53">
        <f>SUM(H18:H29)</f>
        <v>0</v>
      </c>
      <c r="I30" s="53">
        <f>SUM(I18:I29)</f>
        <v>0</v>
      </c>
      <c r="J30" s="53">
        <f>SUM(J18:J29)</f>
        <v>0</v>
      </c>
      <c r="L30" s="54">
        <f>SUM(L18:L29)</f>
        <v>5.9390279999999997E-2</v>
      </c>
      <c r="N30" s="55">
        <f>SUM(N18:N29)</f>
        <v>0.85560000000000003</v>
      </c>
    </row>
    <row r="32" spans="1:22">
      <c r="D32" s="52" t="s">
        <v>100</v>
      </c>
      <c r="E32" s="55">
        <f>J32</f>
        <v>0</v>
      </c>
      <c r="H32" s="53">
        <f>+H16+H30</f>
        <v>0</v>
      </c>
      <c r="I32" s="53">
        <f>+I16+I30</f>
        <v>0</v>
      </c>
      <c r="J32" s="53">
        <f>+J16+J30</f>
        <v>0</v>
      </c>
      <c r="L32" s="54">
        <f>+L16+L30</f>
        <v>5.8715602799999989</v>
      </c>
      <c r="N32" s="55">
        <f>+N16+N30</f>
        <v>0.85560000000000003</v>
      </c>
    </row>
    <row r="34" spans="1:22">
      <c r="B34" s="51" t="s">
        <v>101</v>
      </c>
    </row>
    <row r="35" spans="1:22">
      <c r="B35" s="25" t="s">
        <v>102</v>
      </c>
    </row>
    <row r="36" spans="1:22" ht="25.5">
      <c r="A36" s="23">
        <v>14</v>
      </c>
      <c r="B36" s="24" t="s">
        <v>103</v>
      </c>
      <c r="C36" s="25" t="s">
        <v>104</v>
      </c>
      <c r="D36" s="50" t="s">
        <v>105</v>
      </c>
      <c r="E36" s="27">
        <v>12</v>
      </c>
      <c r="F36" s="26" t="s">
        <v>106</v>
      </c>
      <c r="H36" s="28">
        <f>ROUND(E36*G36, 2)</f>
        <v>0</v>
      </c>
      <c r="J36" s="28">
        <f>ROUND(E36*G36, 2)</f>
        <v>0</v>
      </c>
      <c r="K36" s="29">
        <v>1.4499999999999999E-3</v>
      </c>
      <c r="L36" s="29">
        <f>E36*K36</f>
        <v>1.7399999999999999E-2</v>
      </c>
      <c r="P36" s="26" t="s">
        <v>70</v>
      </c>
      <c r="V36" s="30" t="s">
        <v>107</v>
      </c>
    </row>
    <row r="37" spans="1:22">
      <c r="A37" s="23">
        <v>15</v>
      </c>
      <c r="B37" s="24" t="s">
        <v>103</v>
      </c>
      <c r="C37" s="25" t="s">
        <v>108</v>
      </c>
      <c r="D37" s="50" t="s">
        <v>109</v>
      </c>
      <c r="E37" s="27">
        <v>2</v>
      </c>
      <c r="F37" s="26" t="s">
        <v>81</v>
      </c>
      <c r="H37" s="28">
        <f>ROUND(E37*G37, 2)</f>
        <v>0</v>
      </c>
      <c r="J37" s="28">
        <f>ROUND(E37*G37, 2)</f>
        <v>0</v>
      </c>
      <c r="P37" s="26" t="s">
        <v>70</v>
      </c>
      <c r="V37" s="30" t="s">
        <v>107</v>
      </c>
    </row>
    <row r="38" spans="1:22">
      <c r="A38" s="23">
        <v>16</v>
      </c>
      <c r="B38" s="24" t="s">
        <v>103</v>
      </c>
      <c r="C38" s="25" t="s">
        <v>110</v>
      </c>
      <c r="D38" s="50" t="s">
        <v>111</v>
      </c>
      <c r="E38" s="27">
        <v>2</v>
      </c>
      <c r="F38" s="26" t="s">
        <v>81</v>
      </c>
      <c r="H38" s="28">
        <f>ROUND(E38*G38, 2)</f>
        <v>0</v>
      </c>
      <c r="J38" s="28">
        <f>ROUND(E38*G38, 2)</f>
        <v>0</v>
      </c>
      <c r="K38" s="29">
        <v>7.2000000000000005E-4</v>
      </c>
      <c r="L38" s="29">
        <f>E38*K38</f>
        <v>1.4400000000000001E-3</v>
      </c>
      <c r="P38" s="26" t="s">
        <v>70</v>
      </c>
      <c r="V38" s="30" t="s">
        <v>107</v>
      </c>
    </row>
    <row r="39" spans="1:22">
      <c r="A39" s="23">
        <v>17</v>
      </c>
      <c r="B39" s="24" t="s">
        <v>103</v>
      </c>
      <c r="C39" s="25" t="s">
        <v>112</v>
      </c>
      <c r="D39" s="50" t="s">
        <v>113</v>
      </c>
      <c r="F39" s="26" t="s">
        <v>52</v>
      </c>
      <c r="H39" s="28">
        <f>ROUND(E39*G39, 2)</f>
        <v>0</v>
      </c>
      <c r="J39" s="28">
        <f>ROUND(E39*G39, 2)</f>
        <v>0</v>
      </c>
      <c r="P39" s="26" t="s">
        <v>70</v>
      </c>
      <c r="V39" s="30" t="s">
        <v>107</v>
      </c>
    </row>
    <row r="40" spans="1:22">
      <c r="D40" s="52" t="s">
        <v>114</v>
      </c>
      <c r="E40" s="53">
        <f>J40</f>
        <v>0</v>
      </c>
      <c r="H40" s="53">
        <f>SUM(H34:H39)</f>
        <v>0</v>
      </c>
      <c r="I40" s="53">
        <f>SUM(I34:I39)</f>
        <v>0</v>
      </c>
      <c r="J40" s="53">
        <f>SUM(J34:J39)</f>
        <v>0</v>
      </c>
      <c r="L40" s="54">
        <f>SUM(L34:L39)</f>
        <v>1.8839999999999999E-2</v>
      </c>
      <c r="N40" s="55">
        <f>SUM(N34:N39)</f>
        <v>0</v>
      </c>
    </row>
    <row r="42" spans="1:22">
      <c r="B42" s="25" t="s">
        <v>115</v>
      </c>
    </row>
    <row r="43" spans="1:22" ht="25.5">
      <c r="A43" s="23">
        <v>18</v>
      </c>
      <c r="B43" s="24" t="s">
        <v>103</v>
      </c>
      <c r="C43" s="25" t="s">
        <v>116</v>
      </c>
      <c r="D43" s="50" t="s">
        <v>117</v>
      </c>
      <c r="E43" s="27">
        <v>1</v>
      </c>
      <c r="F43" s="26" t="s">
        <v>81</v>
      </c>
      <c r="H43" s="28">
        <f>ROUND(E43*G43, 2)</f>
        <v>0</v>
      </c>
      <c r="J43" s="28">
        <f>ROUND(E43*G43, 2)</f>
        <v>0</v>
      </c>
      <c r="P43" s="26" t="s">
        <v>70</v>
      </c>
      <c r="V43" s="30" t="s">
        <v>107</v>
      </c>
    </row>
    <row r="44" spans="1:22">
      <c r="A44" s="23">
        <v>19</v>
      </c>
      <c r="B44" s="24" t="s">
        <v>103</v>
      </c>
      <c r="C44" s="25" t="s">
        <v>118</v>
      </c>
      <c r="D44" s="50" t="s">
        <v>119</v>
      </c>
      <c r="E44" s="27">
        <v>1</v>
      </c>
      <c r="F44" s="26" t="s">
        <v>81</v>
      </c>
      <c r="H44" s="28">
        <f>ROUND(E44*G44, 2)</f>
        <v>0</v>
      </c>
      <c r="J44" s="28">
        <f>ROUND(E44*G44, 2)</f>
        <v>0</v>
      </c>
      <c r="K44" s="29">
        <v>3.1E-4</v>
      </c>
      <c r="L44" s="29">
        <f>E44*K44</f>
        <v>3.1E-4</v>
      </c>
      <c r="P44" s="26" t="s">
        <v>70</v>
      </c>
      <c r="V44" s="30" t="s">
        <v>107</v>
      </c>
    </row>
    <row r="45" spans="1:22">
      <c r="A45" s="23">
        <v>20</v>
      </c>
      <c r="B45" s="24" t="s">
        <v>103</v>
      </c>
      <c r="C45" s="25" t="s">
        <v>120</v>
      </c>
      <c r="D45" s="50" t="s">
        <v>121</v>
      </c>
      <c r="E45" s="27">
        <v>2</v>
      </c>
      <c r="F45" s="26" t="s">
        <v>81</v>
      </c>
      <c r="H45" s="28">
        <f>ROUND(E45*G45, 2)</f>
        <v>0</v>
      </c>
      <c r="J45" s="28">
        <f>ROUND(E45*G45, 2)</f>
        <v>0</v>
      </c>
      <c r="P45" s="26" t="s">
        <v>70</v>
      </c>
      <c r="V45" s="30" t="s">
        <v>107</v>
      </c>
    </row>
    <row r="46" spans="1:22" ht="25.5">
      <c r="A46" s="23">
        <v>21</v>
      </c>
      <c r="B46" s="24" t="s">
        <v>103</v>
      </c>
      <c r="C46" s="25" t="s">
        <v>122</v>
      </c>
      <c r="D46" s="50" t="s">
        <v>123</v>
      </c>
      <c r="F46" s="26" t="s">
        <v>52</v>
      </c>
      <c r="H46" s="28">
        <f>ROUND(E46*G46, 2)</f>
        <v>0</v>
      </c>
      <c r="J46" s="28">
        <f>ROUND(E46*G46, 2)</f>
        <v>0</v>
      </c>
      <c r="P46" s="26" t="s">
        <v>70</v>
      </c>
      <c r="V46" s="30" t="s">
        <v>107</v>
      </c>
    </row>
    <row r="47" spans="1:22">
      <c r="D47" s="52" t="s">
        <v>124</v>
      </c>
      <c r="E47" s="53">
        <f>J47</f>
        <v>0</v>
      </c>
      <c r="H47" s="53">
        <f>SUM(H42:H46)</f>
        <v>0</v>
      </c>
      <c r="I47" s="53">
        <f>SUM(I42:I46)</f>
        <v>0</v>
      </c>
      <c r="J47" s="53">
        <f>SUM(J42:J46)</f>
        <v>0</v>
      </c>
      <c r="L47" s="54">
        <f>SUM(L42:L46)</f>
        <v>3.1E-4</v>
      </c>
      <c r="N47" s="55">
        <f>SUM(N42:N46)</f>
        <v>0</v>
      </c>
    </row>
    <row r="49" spans="1:22">
      <c r="B49" s="25" t="s">
        <v>125</v>
      </c>
    </row>
    <row r="50" spans="1:22">
      <c r="A50" s="23">
        <v>22</v>
      </c>
      <c r="B50" s="24" t="s">
        <v>103</v>
      </c>
      <c r="C50" s="25" t="s">
        <v>126</v>
      </c>
      <c r="D50" s="50" t="s">
        <v>127</v>
      </c>
      <c r="E50" s="27">
        <v>1</v>
      </c>
      <c r="F50" s="26" t="s">
        <v>81</v>
      </c>
      <c r="H50" s="28">
        <f>ROUND(E50*G50, 2)</f>
        <v>0</v>
      </c>
      <c r="J50" s="28">
        <f>ROUND(E50*G50, 2)</f>
        <v>0</v>
      </c>
      <c r="K50" s="29">
        <v>3.0000000000000001E-5</v>
      </c>
      <c r="L50" s="29">
        <f>E50*K50</f>
        <v>3.0000000000000001E-5</v>
      </c>
      <c r="P50" s="26" t="s">
        <v>70</v>
      </c>
      <c r="V50" s="30" t="s">
        <v>107</v>
      </c>
    </row>
    <row r="51" spans="1:22">
      <c r="A51" s="23">
        <v>23</v>
      </c>
      <c r="B51" s="24" t="s">
        <v>103</v>
      </c>
      <c r="C51" s="25" t="s">
        <v>128</v>
      </c>
      <c r="D51" s="50" t="s">
        <v>129</v>
      </c>
      <c r="E51" s="27">
        <v>1</v>
      </c>
      <c r="F51" s="26" t="s">
        <v>81</v>
      </c>
      <c r="H51" s="28">
        <f>ROUND(E51*G51, 2)</f>
        <v>0</v>
      </c>
      <c r="J51" s="28">
        <f>ROUND(E51*G51, 2)</f>
        <v>0</v>
      </c>
      <c r="P51" s="26" t="s">
        <v>70</v>
      </c>
      <c r="V51" s="30" t="s">
        <v>107</v>
      </c>
    </row>
    <row r="52" spans="1:22" ht="25.5">
      <c r="A52" s="23">
        <v>24</v>
      </c>
      <c r="B52" s="24" t="s">
        <v>103</v>
      </c>
      <c r="C52" s="25" t="s">
        <v>130</v>
      </c>
      <c r="D52" s="50" t="s">
        <v>131</v>
      </c>
      <c r="E52" s="27">
        <v>1</v>
      </c>
      <c r="F52" s="26" t="s">
        <v>81</v>
      </c>
      <c r="H52" s="28">
        <f>ROUND(E52*G52, 2)</f>
        <v>0</v>
      </c>
      <c r="J52" s="28">
        <f>ROUND(E52*G52, 2)</f>
        <v>0</v>
      </c>
      <c r="K52" s="29">
        <v>1.3999999999999999E-4</v>
      </c>
      <c r="L52" s="29">
        <f>E52*K52</f>
        <v>1.3999999999999999E-4</v>
      </c>
      <c r="P52" s="26" t="s">
        <v>70</v>
      </c>
      <c r="V52" s="30" t="s">
        <v>107</v>
      </c>
    </row>
    <row r="53" spans="1:22" ht="25.5">
      <c r="A53" s="23">
        <v>25</v>
      </c>
      <c r="B53" s="24" t="s">
        <v>132</v>
      </c>
      <c r="C53" s="25" t="s">
        <v>133</v>
      </c>
      <c r="D53" s="50" t="s">
        <v>134</v>
      </c>
      <c r="E53" s="27">
        <v>1</v>
      </c>
      <c r="F53" s="26" t="s">
        <v>81</v>
      </c>
      <c r="I53" s="28">
        <f>ROUND(E53*G53, 2)</f>
        <v>0</v>
      </c>
      <c r="J53" s="28">
        <f>ROUND(E53*G53, 2)</f>
        <v>0</v>
      </c>
      <c r="K53" s="29">
        <v>6.2E-2</v>
      </c>
      <c r="L53" s="29">
        <f>E53*K53</f>
        <v>6.2E-2</v>
      </c>
      <c r="P53" s="26" t="s">
        <v>70</v>
      </c>
      <c r="V53" s="30" t="s">
        <v>14</v>
      </c>
    </row>
    <row r="54" spans="1:22" ht="25.5">
      <c r="A54" s="23">
        <v>26</v>
      </c>
      <c r="B54" s="24" t="s">
        <v>103</v>
      </c>
      <c r="C54" s="25" t="s">
        <v>135</v>
      </c>
      <c r="D54" s="50" t="s">
        <v>136</v>
      </c>
      <c r="F54" s="26" t="s">
        <v>52</v>
      </c>
      <c r="H54" s="28">
        <f>ROUND(E54*G54, 2)</f>
        <v>0</v>
      </c>
      <c r="J54" s="28">
        <f>ROUND(E54*G54, 2)</f>
        <v>0</v>
      </c>
      <c r="P54" s="26" t="s">
        <v>70</v>
      </c>
      <c r="V54" s="30" t="s">
        <v>107</v>
      </c>
    </row>
    <row r="55" spans="1:22">
      <c r="D55" s="52" t="s">
        <v>137</v>
      </c>
      <c r="E55" s="53">
        <f>J55</f>
        <v>0</v>
      </c>
      <c r="H55" s="53">
        <f>SUM(H49:H54)</f>
        <v>0</v>
      </c>
      <c r="I55" s="53">
        <f>SUM(I49:I54)</f>
        <v>0</v>
      </c>
      <c r="J55" s="53">
        <f>SUM(J49:J54)</f>
        <v>0</v>
      </c>
      <c r="L55" s="54">
        <f>SUM(L49:L54)</f>
        <v>6.2169999999999996E-2</v>
      </c>
      <c r="N55" s="55">
        <f>SUM(N49:N54)</f>
        <v>0</v>
      </c>
    </row>
    <row r="57" spans="1:22">
      <c r="B57" s="25" t="s">
        <v>138</v>
      </c>
    </row>
    <row r="58" spans="1:22" ht="25.5">
      <c r="A58" s="23">
        <v>27</v>
      </c>
      <c r="B58" s="24" t="s">
        <v>139</v>
      </c>
      <c r="C58" s="25" t="s">
        <v>140</v>
      </c>
      <c r="D58" s="50" t="s">
        <v>141</v>
      </c>
      <c r="E58" s="27">
        <v>3</v>
      </c>
      <c r="F58" s="26" t="s">
        <v>81</v>
      </c>
      <c r="H58" s="28">
        <f>ROUND(E58*G58, 2)</f>
        <v>0</v>
      </c>
      <c r="J58" s="28">
        <f>ROUND(E58*G58, 2)</f>
        <v>0</v>
      </c>
      <c r="P58" s="26" t="s">
        <v>70</v>
      </c>
      <c r="V58" s="30" t="s">
        <v>107</v>
      </c>
    </row>
    <row r="59" spans="1:22">
      <c r="A59" s="23">
        <v>28</v>
      </c>
      <c r="B59" s="24" t="s">
        <v>132</v>
      </c>
      <c r="C59" s="25" t="s">
        <v>142</v>
      </c>
      <c r="D59" s="50" t="s">
        <v>143</v>
      </c>
      <c r="E59" s="27">
        <v>3</v>
      </c>
      <c r="F59" s="26" t="s">
        <v>81</v>
      </c>
      <c r="I59" s="28">
        <f>ROUND(E59*G59, 2)</f>
        <v>0</v>
      </c>
      <c r="J59" s="28">
        <f>ROUND(E59*G59, 2)</f>
        <v>0</v>
      </c>
      <c r="K59" s="29">
        <v>4.4999999999999998E-2</v>
      </c>
      <c r="L59" s="29">
        <f>E59*K59</f>
        <v>0.13500000000000001</v>
      </c>
      <c r="P59" s="26" t="s">
        <v>70</v>
      </c>
      <c r="V59" s="30" t="s">
        <v>14</v>
      </c>
    </row>
    <row r="60" spans="1:22" ht="25.5">
      <c r="A60" s="23">
        <v>29</v>
      </c>
      <c r="B60" s="24" t="s">
        <v>139</v>
      </c>
      <c r="C60" s="25" t="s">
        <v>144</v>
      </c>
      <c r="D60" s="50" t="s">
        <v>145</v>
      </c>
      <c r="E60" s="27">
        <v>3</v>
      </c>
      <c r="F60" s="26" t="s">
        <v>81</v>
      </c>
      <c r="H60" s="28">
        <f>ROUND(E60*G60, 2)</f>
        <v>0</v>
      </c>
      <c r="J60" s="28">
        <f>ROUND(E60*G60, 2)</f>
        <v>0</v>
      </c>
      <c r="P60" s="26" t="s">
        <v>70</v>
      </c>
      <c r="V60" s="30" t="s">
        <v>107</v>
      </c>
    </row>
    <row r="61" spans="1:22">
      <c r="A61" s="23">
        <v>30</v>
      </c>
      <c r="B61" s="24" t="s">
        <v>132</v>
      </c>
      <c r="C61" s="25" t="s">
        <v>146</v>
      </c>
      <c r="D61" s="50" t="s">
        <v>147</v>
      </c>
      <c r="E61" s="27">
        <v>3</v>
      </c>
      <c r="F61" s="26" t="s">
        <v>81</v>
      </c>
      <c r="I61" s="28">
        <f>ROUND(E61*G61, 2)</f>
        <v>0</v>
      </c>
      <c r="J61" s="28">
        <f>ROUND(E61*G61, 2)</f>
        <v>0</v>
      </c>
      <c r="K61" s="29">
        <v>3.3000000000000002E-2</v>
      </c>
      <c r="L61" s="29">
        <f>E61*K61</f>
        <v>9.9000000000000005E-2</v>
      </c>
      <c r="P61" s="26" t="s">
        <v>70</v>
      </c>
      <c r="V61" s="30" t="s">
        <v>14</v>
      </c>
    </row>
    <row r="62" spans="1:22" ht="25.5">
      <c r="A62" s="23">
        <v>31</v>
      </c>
      <c r="B62" s="24" t="s">
        <v>139</v>
      </c>
      <c r="C62" s="25" t="s">
        <v>148</v>
      </c>
      <c r="D62" s="50" t="s">
        <v>149</v>
      </c>
      <c r="F62" s="26" t="s">
        <v>52</v>
      </c>
      <c r="H62" s="28">
        <f>ROUND(E62*G62, 2)</f>
        <v>0</v>
      </c>
      <c r="J62" s="28">
        <f>ROUND(E62*G62, 2)</f>
        <v>0</v>
      </c>
      <c r="P62" s="26" t="s">
        <v>70</v>
      </c>
      <c r="V62" s="30" t="s">
        <v>107</v>
      </c>
    </row>
    <row r="63" spans="1:22">
      <c r="D63" s="52" t="s">
        <v>150</v>
      </c>
      <c r="E63" s="53">
        <f>J63</f>
        <v>0</v>
      </c>
      <c r="H63" s="53">
        <f>SUM(H57:H62)</f>
        <v>0</v>
      </c>
      <c r="I63" s="53">
        <f>SUM(I57:I62)</f>
        <v>0</v>
      </c>
      <c r="J63" s="53">
        <f>SUM(J57:J62)</f>
        <v>0</v>
      </c>
      <c r="L63" s="54">
        <f>SUM(L57:L62)</f>
        <v>0.23400000000000001</v>
      </c>
      <c r="N63" s="55">
        <f>SUM(N57:N62)</f>
        <v>0</v>
      </c>
    </row>
    <row r="65" spans="1:22">
      <c r="B65" s="25" t="s">
        <v>151</v>
      </c>
    </row>
    <row r="66" spans="1:22">
      <c r="A66" s="23">
        <v>32</v>
      </c>
      <c r="B66" s="24" t="s">
        <v>152</v>
      </c>
      <c r="C66" s="25" t="s">
        <v>153</v>
      </c>
      <c r="D66" s="50" t="s">
        <v>154</v>
      </c>
      <c r="E66" s="27">
        <v>300.06700000000001</v>
      </c>
      <c r="F66" s="26" t="s">
        <v>106</v>
      </c>
      <c r="H66" s="28">
        <f t="shared" ref="H66:H72" si="2">ROUND(E66*G66, 2)</f>
        <v>0</v>
      </c>
      <c r="J66" s="28">
        <f t="shared" ref="J66:J72" si="3">ROUND(E66*G66, 2)</f>
        <v>0</v>
      </c>
      <c r="K66" s="29">
        <v>4.0000000000000003E-5</v>
      </c>
      <c r="L66" s="29">
        <f>E66*K66</f>
        <v>1.2002680000000002E-2</v>
      </c>
      <c r="P66" s="26" t="s">
        <v>70</v>
      </c>
      <c r="V66" s="30" t="s">
        <v>107</v>
      </c>
    </row>
    <row r="67" spans="1:22" ht="25.5">
      <c r="A67" s="23">
        <v>33</v>
      </c>
      <c r="B67" s="24" t="s">
        <v>152</v>
      </c>
      <c r="C67" s="25" t="s">
        <v>155</v>
      </c>
      <c r="D67" s="50" t="s">
        <v>156</v>
      </c>
      <c r="E67" s="27">
        <v>300.06700000000001</v>
      </c>
      <c r="F67" s="26" t="s">
        <v>69</v>
      </c>
      <c r="H67" s="28">
        <f t="shared" si="2"/>
        <v>0</v>
      </c>
      <c r="J67" s="28">
        <f t="shared" si="3"/>
        <v>0</v>
      </c>
      <c r="K67" s="29">
        <v>8.0000000000000007E-5</v>
      </c>
      <c r="L67" s="29">
        <f>E67*K67</f>
        <v>2.4005360000000003E-2</v>
      </c>
      <c r="P67" s="26" t="s">
        <v>70</v>
      </c>
      <c r="V67" s="30" t="s">
        <v>107</v>
      </c>
    </row>
    <row r="68" spans="1:22">
      <c r="A68" s="23">
        <v>34</v>
      </c>
      <c r="B68" s="24" t="s">
        <v>152</v>
      </c>
      <c r="C68" s="25" t="s">
        <v>157</v>
      </c>
      <c r="D68" s="50" t="s">
        <v>158</v>
      </c>
      <c r="E68" s="27">
        <v>300.06700000000001</v>
      </c>
      <c r="F68" s="26" t="s">
        <v>69</v>
      </c>
      <c r="H68" s="28">
        <f t="shared" si="2"/>
        <v>0</v>
      </c>
      <c r="J68" s="28">
        <f t="shared" si="3"/>
        <v>0</v>
      </c>
      <c r="K68" s="29">
        <v>4.0000000000000003E-5</v>
      </c>
      <c r="L68" s="29">
        <f>E68*K68</f>
        <v>1.2002680000000002E-2</v>
      </c>
      <c r="P68" s="26" t="s">
        <v>70</v>
      </c>
      <c r="V68" s="30" t="s">
        <v>107</v>
      </c>
    </row>
    <row r="69" spans="1:22">
      <c r="A69" s="23">
        <v>35</v>
      </c>
      <c r="B69" s="24" t="s">
        <v>152</v>
      </c>
      <c r="C69" s="25" t="s">
        <v>159</v>
      </c>
      <c r="D69" s="50" t="s">
        <v>160</v>
      </c>
      <c r="E69" s="27">
        <v>300.06700000000001</v>
      </c>
      <c r="F69" s="26" t="s">
        <v>69</v>
      </c>
      <c r="H69" s="28">
        <f t="shared" si="2"/>
        <v>0</v>
      </c>
      <c r="J69" s="28">
        <f t="shared" si="3"/>
        <v>0</v>
      </c>
      <c r="P69" s="26" t="s">
        <v>70</v>
      </c>
      <c r="V69" s="30" t="s">
        <v>107</v>
      </c>
    </row>
    <row r="70" spans="1:22">
      <c r="A70" s="23">
        <v>36</v>
      </c>
      <c r="B70" s="24" t="s">
        <v>152</v>
      </c>
      <c r="C70" s="25" t="s">
        <v>161</v>
      </c>
      <c r="D70" s="50" t="s">
        <v>162</v>
      </c>
      <c r="E70" s="27">
        <v>300.06700000000001</v>
      </c>
      <c r="F70" s="26" t="s">
        <v>69</v>
      </c>
      <c r="H70" s="28">
        <f t="shared" si="2"/>
        <v>0</v>
      </c>
      <c r="J70" s="28">
        <f t="shared" si="3"/>
        <v>0</v>
      </c>
      <c r="P70" s="26" t="s">
        <v>70</v>
      </c>
      <c r="V70" s="30" t="s">
        <v>107</v>
      </c>
    </row>
    <row r="71" spans="1:22" ht="25.5">
      <c r="A71" s="23">
        <v>37</v>
      </c>
      <c r="B71" s="24" t="s">
        <v>152</v>
      </c>
      <c r="C71" s="25" t="s">
        <v>163</v>
      </c>
      <c r="D71" s="50" t="s">
        <v>164</v>
      </c>
      <c r="E71" s="27">
        <v>300.06700000000001</v>
      </c>
      <c r="F71" s="26" t="s">
        <v>69</v>
      </c>
      <c r="H71" s="28">
        <f t="shared" si="2"/>
        <v>0</v>
      </c>
      <c r="J71" s="28">
        <f t="shared" si="3"/>
        <v>0</v>
      </c>
      <c r="P71" s="26" t="s">
        <v>70</v>
      </c>
      <c r="V71" s="30" t="s">
        <v>107</v>
      </c>
    </row>
    <row r="72" spans="1:22" ht="25.5">
      <c r="A72" s="23">
        <v>38</v>
      </c>
      <c r="B72" s="24" t="s">
        <v>152</v>
      </c>
      <c r="C72" s="25" t="s">
        <v>165</v>
      </c>
      <c r="D72" s="50" t="s">
        <v>166</v>
      </c>
      <c r="F72" s="26" t="s">
        <v>52</v>
      </c>
      <c r="H72" s="28">
        <f t="shared" si="2"/>
        <v>0</v>
      </c>
      <c r="J72" s="28">
        <f t="shared" si="3"/>
        <v>0</v>
      </c>
      <c r="P72" s="26" t="s">
        <v>70</v>
      </c>
      <c r="V72" s="30" t="s">
        <v>107</v>
      </c>
    </row>
    <row r="73" spans="1:22">
      <c r="D73" s="52" t="s">
        <v>167</v>
      </c>
      <c r="E73" s="53">
        <f>J73</f>
        <v>0</v>
      </c>
      <c r="H73" s="53">
        <f>SUM(H65:H72)</f>
        <v>0</v>
      </c>
      <c r="I73" s="53">
        <f>SUM(I65:I72)</f>
        <v>0</v>
      </c>
      <c r="J73" s="53">
        <f>SUM(J65:J72)</f>
        <v>0</v>
      </c>
      <c r="L73" s="54">
        <f>SUM(L65:L72)</f>
        <v>4.8010720000000007E-2</v>
      </c>
      <c r="N73" s="55">
        <f>SUM(N65:N72)</f>
        <v>0</v>
      </c>
    </row>
    <row r="75" spans="1:22">
      <c r="B75" s="25" t="s">
        <v>168</v>
      </c>
    </row>
    <row r="76" spans="1:22">
      <c r="A76" s="23">
        <v>39</v>
      </c>
      <c r="B76" s="24" t="s">
        <v>169</v>
      </c>
      <c r="C76" s="25" t="s">
        <v>170</v>
      </c>
      <c r="D76" s="50" t="s">
        <v>171</v>
      </c>
      <c r="E76" s="27">
        <v>280</v>
      </c>
      <c r="F76" s="26" t="s">
        <v>106</v>
      </c>
      <c r="H76" s="28">
        <f>ROUND(E76*G76, 2)</f>
        <v>0</v>
      </c>
      <c r="J76" s="28">
        <f>ROUND(E76*G76, 2)</f>
        <v>0</v>
      </c>
      <c r="K76" s="29">
        <v>1.1E-4</v>
      </c>
      <c r="L76" s="29">
        <f>E76*K76</f>
        <v>3.0800000000000001E-2</v>
      </c>
      <c r="P76" s="26" t="s">
        <v>70</v>
      </c>
      <c r="V76" s="30" t="s">
        <v>107</v>
      </c>
    </row>
    <row r="77" spans="1:22">
      <c r="D77" s="52" t="s">
        <v>172</v>
      </c>
      <c r="E77" s="53">
        <f>J77</f>
        <v>0</v>
      </c>
      <c r="H77" s="53">
        <f>SUM(H75:H76)</f>
        <v>0</v>
      </c>
      <c r="I77" s="53">
        <f>SUM(I75:I76)</f>
        <v>0</v>
      </c>
      <c r="J77" s="53">
        <f>SUM(J75:J76)</f>
        <v>0</v>
      </c>
      <c r="L77" s="54">
        <f>SUM(L75:L76)</f>
        <v>3.0800000000000001E-2</v>
      </c>
      <c r="N77" s="55">
        <f>SUM(N75:N76)</f>
        <v>0</v>
      </c>
    </row>
    <row r="79" spans="1:22">
      <c r="B79" s="25" t="s">
        <v>173</v>
      </c>
    </row>
    <row r="80" spans="1:22" ht="25.5">
      <c r="A80" s="23">
        <v>40</v>
      </c>
      <c r="B80" s="24" t="s">
        <v>174</v>
      </c>
      <c r="C80" s="25" t="s">
        <v>175</v>
      </c>
      <c r="D80" s="50" t="s">
        <v>176</v>
      </c>
      <c r="E80" s="27">
        <v>85.16</v>
      </c>
      <c r="F80" s="26" t="s">
        <v>69</v>
      </c>
      <c r="H80" s="28">
        <f>ROUND(E80*G80, 2)</f>
        <v>0</v>
      </c>
      <c r="J80" s="28">
        <f>ROUND(E80*G80, 2)</f>
        <v>0</v>
      </c>
      <c r="K80" s="29">
        <v>1.4999999999999999E-4</v>
      </c>
      <c r="L80" s="29">
        <f>E80*K80</f>
        <v>1.2773999999999999E-2</v>
      </c>
      <c r="P80" s="26" t="s">
        <v>70</v>
      </c>
      <c r="V80" s="30" t="s">
        <v>107</v>
      </c>
    </row>
    <row r="81" spans="1:22" ht="25.5">
      <c r="A81" s="23">
        <v>41</v>
      </c>
      <c r="B81" s="24" t="s">
        <v>174</v>
      </c>
      <c r="C81" s="25" t="s">
        <v>177</v>
      </c>
      <c r="D81" s="50" t="s">
        <v>178</v>
      </c>
      <c r="E81" s="27">
        <v>85.16</v>
      </c>
      <c r="F81" s="26" t="s">
        <v>69</v>
      </c>
      <c r="H81" s="28">
        <f>ROUND(E81*G81, 2)</f>
        <v>0</v>
      </c>
      <c r="J81" s="28">
        <f>ROUND(E81*G81, 2)</f>
        <v>0</v>
      </c>
      <c r="K81" s="29">
        <v>2.9999999999999997E-4</v>
      </c>
      <c r="L81" s="29">
        <f>E81*K81</f>
        <v>2.5547999999999998E-2</v>
      </c>
      <c r="P81" s="26" t="s">
        <v>70</v>
      </c>
      <c r="V81" s="30" t="s">
        <v>107</v>
      </c>
    </row>
    <row r="82" spans="1:22">
      <c r="D82" s="52" t="s">
        <v>179</v>
      </c>
      <c r="E82" s="53">
        <f>J82</f>
        <v>0</v>
      </c>
      <c r="H82" s="53">
        <f>SUM(H79:H81)</f>
        <v>0</v>
      </c>
      <c r="I82" s="53">
        <f>SUM(I79:I81)</f>
        <v>0</v>
      </c>
      <c r="J82" s="53">
        <f>SUM(J79:J81)</f>
        <v>0</v>
      </c>
      <c r="L82" s="54">
        <f>SUM(L79:L81)</f>
        <v>3.8321999999999995E-2</v>
      </c>
      <c r="N82" s="55">
        <f>SUM(N79:N81)</f>
        <v>0</v>
      </c>
    </row>
    <row r="84" spans="1:22">
      <c r="D84" s="52" t="s">
        <v>180</v>
      </c>
      <c r="E84" s="53">
        <f>J84</f>
        <v>0</v>
      </c>
      <c r="H84" s="53">
        <f>+H40+H47+H55+H63+H73+H77+H82</f>
        <v>0</v>
      </c>
      <c r="I84" s="53">
        <f>+I40+I47+I55+I63+I73+I77+I82</f>
        <v>0</v>
      </c>
      <c r="J84" s="53">
        <f>+J40+J47+J55+J63+J73+J77+J82</f>
        <v>0</v>
      </c>
      <c r="L84" s="54">
        <f>+L40+L47+L55+L63+L73+L77+L82</f>
        <v>0.43245272000000001</v>
      </c>
      <c r="N84" s="55">
        <f>+N40+N47+N55+N63+N73+N77+N82</f>
        <v>0</v>
      </c>
    </row>
    <row r="86" spans="1:22">
      <c r="D86" s="57" t="s">
        <v>181</v>
      </c>
      <c r="E86" s="53">
        <f>J86</f>
        <v>0</v>
      </c>
      <c r="H86" s="53">
        <f>+H32+H84</f>
        <v>0</v>
      </c>
      <c r="I86" s="53">
        <f>+I32+I84</f>
        <v>0</v>
      </c>
      <c r="J86" s="53">
        <f>+J32+J84</f>
        <v>0</v>
      </c>
      <c r="L86" s="54">
        <f>+L32+L84</f>
        <v>6.3040129999999985</v>
      </c>
      <c r="N86" s="55">
        <f>+N32+N84</f>
        <v>0.85560000000000003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/>
  </sheetViews>
  <sheetFormatPr defaultColWidth="9.140625" defaultRowHeight="12.75"/>
  <cols>
    <col min="1" max="1" width="15.7109375" style="21" customWidth="1"/>
    <col min="2" max="3" width="45.7109375" style="21" customWidth="1"/>
    <col min="4" max="4" width="11.28515625" style="22" customWidth="1"/>
    <col min="5" max="16384" width="9.140625" style="1"/>
  </cols>
  <sheetData>
    <row r="1" spans="1:4">
      <c r="A1" s="15" t="s">
        <v>16</v>
      </c>
      <c r="B1" s="16"/>
      <c r="C1" s="16"/>
      <c r="D1" s="17" t="s">
        <v>17</v>
      </c>
    </row>
    <row r="2" spans="1:4">
      <c r="A2" s="15" t="s">
        <v>18</v>
      </c>
      <c r="B2" s="16"/>
      <c r="C2" s="16"/>
      <c r="D2" s="17" t="s">
        <v>19</v>
      </c>
    </row>
    <row r="3" spans="1:4">
      <c r="A3" s="15" t="s">
        <v>20</v>
      </c>
      <c r="B3" s="16"/>
      <c r="C3" s="16"/>
      <c r="D3" s="17" t="s">
        <v>21</v>
      </c>
    </row>
    <row r="4" spans="1:4">
      <c r="A4" s="16"/>
      <c r="B4" s="16"/>
      <c r="C4" s="16"/>
      <c r="D4" s="16"/>
    </row>
    <row r="5" spans="1:4">
      <c r="A5" s="15" t="s">
        <v>22</v>
      </c>
      <c r="B5" s="16"/>
      <c r="C5" s="16"/>
      <c r="D5" s="16"/>
    </row>
    <row r="6" spans="1:4">
      <c r="A6" s="15" t="s">
        <v>23</v>
      </c>
      <c r="B6" s="16"/>
      <c r="C6" s="16"/>
      <c r="D6" s="16"/>
    </row>
    <row r="7" spans="1:4">
      <c r="A7" s="15" t="s">
        <v>24</v>
      </c>
      <c r="B7" s="16"/>
      <c r="C7" s="16"/>
      <c r="D7" s="16"/>
    </row>
    <row r="8" spans="1:4">
      <c r="A8" s="1" t="s">
        <v>25</v>
      </c>
      <c r="B8" s="18"/>
      <c r="C8" s="19"/>
      <c r="D8" s="20"/>
    </row>
    <row r="9" spans="1:4">
      <c r="A9" s="35" t="s">
        <v>59</v>
      </c>
      <c r="B9" s="35" t="s">
        <v>60</v>
      </c>
      <c r="C9" s="35" t="s">
        <v>61</v>
      </c>
      <c r="D9" s="36" t="s">
        <v>62</v>
      </c>
    </row>
    <row r="10" spans="1:4">
      <c r="A10" s="37"/>
      <c r="B10" s="37"/>
      <c r="C10" s="38"/>
      <c r="D10" s="39"/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pc</cp:lastModifiedBy>
  <cp:lastPrinted>2019-08-05T14:14:44Z</cp:lastPrinted>
  <dcterms:created xsi:type="dcterms:W3CDTF">1999-04-06T07:39:42Z</dcterms:created>
  <dcterms:modified xsi:type="dcterms:W3CDTF">2019-08-05T14:16:03Z</dcterms:modified>
</cp:coreProperties>
</file>