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ROJEKTY 2019\Projekt MF - vymena strešnej krytina na OÚ\VO\Výzvy - oslovenie dodavateľov\"/>
    </mc:Choice>
  </mc:AlternateContent>
  <bookViews>
    <workbookView xWindow="0" yWindow="0" windowWidth="28800" windowHeight="12435" tabRatio="500"/>
  </bookViews>
  <sheets>
    <sheet name="Zadanie" sheetId="3" r:id="rId1"/>
  </sheets>
  <definedNames>
    <definedName name="Excel_BuiltIn__FilterDatabase">#REF!</definedName>
    <definedName name="Excel_BuiltIn_Print_Area" localSheetId="0">Zadanie!$A:$O</definedName>
    <definedName name="fakt1R">#REF!</definedName>
    <definedName name="_xlnm.Print_Titles" localSheetId="0">Zadanie!$8:$10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208" i="3" l="1"/>
  <c r="W210" i="3" s="1"/>
  <c r="N207" i="3"/>
  <c r="L207" i="3"/>
  <c r="J207" i="3"/>
  <c r="I207" i="3"/>
  <c r="N206" i="3"/>
  <c r="L206" i="3"/>
  <c r="J206" i="3"/>
  <c r="H206" i="3"/>
  <c r="N205" i="3"/>
  <c r="L205" i="3"/>
  <c r="J205" i="3"/>
  <c r="I205" i="3"/>
  <c r="N204" i="3"/>
  <c r="L204" i="3"/>
  <c r="J204" i="3"/>
  <c r="H204" i="3"/>
  <c r="N203" i="3"/>
  <c r="L203" i="3"/>
  <c r="J203" i="3"/>
  <c r="I203" i="3"/>
  <c r="N202" i="3"/>
  <c r="L202" i="3"/>
  <c r="J202" i="3"/>
  <c r="I202" i="3"/>
  <c r="N201" i="3"/>
  <c r="L201" i="3"/>
  <c r="J201" i="3"/>
  <c r="H201" i="3"/>
  <c r="N200" i="3"/>
  <c r="L200" i="3"/>
  <c r="J200" i="3"/>
  <c r="I200" i="3"/>
  <c r="N199" i="3"/>
  <c r="L199" i="3"/>
  <c r="J199" i="3"/>
  <c r="H199" i="3"/>
  <c r="N198" i="3"/>
  <c r="L198" i="3"/>
  <c r="J198" i="3"/>
  <c r="I198" i="3"/>
  <c r="N197" i="3"/>
  <c r="L197" i="3"/>
  <c r="J197" i="3"/>
  <c r="H197" i="3"/>
  <c r="N196" i="3"/>
  <c r="L196" i="3"/>
  <c r="J196" i="3"/>
  <c r="H196" i="3"/>
  <c r="N195" i="3"/>
  <c r="L195" i="3"/>
  <c r="J195" i="3"/>
  <c r="I195" i="3"/>
  <c r="N194" i="3"/>
  <c r="L194" i="3"/>
  <c r="J194" i="3"/>
  <c r="H194" i="3"/>
  <c r="N193" i="3"/>
  <c r="L193" i="3"/>
  <c r="J193" i="3"/>
  <c r="I193" i="3"/>
  <c r="I208" i="3" s="1"/>
  <c r="I210" i="3" s="1"/>
  <c r="N192" i="3"/>
  <c r="N208" i="3" s="1"/>
  <c r="N210" i="3" s="1"/>
  <c r="L192" i="3"/>
  <c r="L208" i="3" s="1"/>
  <c r="L210" i="3" s="1"/>
  <c r="J192" i="3"/>
  <c r="J208" i="3" s="1"/>
  <c r="H192" i="3"/>
  <c r="H208" i="3" s="1"/>
  <c r="H210" i="3" s="1"/>
  <c r="W186" i="3"/>
  <c r="I186" i="3"/>
  <c r="N185" i="3"/>
  <c r="L185" i="3"/>
  <c r="J185" i="3"/>
  <c r="H185" i="3"/>
  <c r="N184" i="3"/>
  <c r="N186" i="3" s="1"/>
  <c r="L184" i="3"/>
  <c r="L186" i="3" s="1"/>
  <c r="J184" i="3"/>
  <c r="J186" i="3" s="1"/>
  <c r="E186" i="3" s="1"/>
  <c r="H184" i="3"/>
  <c r="H186" i="3" s="1"/>
  <c r="W181" i="3"/>
  <c r="N181" i="3"/>
  <c r="N180" i="3"/>
  <c r="L180" i="3"/>
  <c r="J180" i="3"/>
  <c r="H180" i="3"/>
  <c r="N179" i="3"/>
  <c r="L179" i="3"/>
  <c r="J179" i="3"/>
  <c r="I179" i="3"/>
  <c r="I181" i="3" s="1"/>
  <c r="N178" i="3"/>
  <c r="L178" i="3"/>
  <c r="J178" i="3"/>
  <c r="H178" i="3"/>
  <c r="N177" i="3"/>
  <c r="L177" i="3"/>
  <c r="L181" i="3" s="1"/>
  <c r="J177" i="3"/>
  <c r="J181" i="3" s="1"/>
  <c r="E181" i="3" s="1"/>
  <c r="H177" i="3"/>
  <c r="H181" i="3" s="1"/>
  <c r="W174" i="3"/>
  <c r="L174" i="3"/>
  <c r="N173" i="3"/>
  <c r="L173" i="3"/>
  <c r="J173" i="3"/>
  <c r="H173" i="3"/>
  <c r="N172" i="3"/>
  <c r="L172" i="3"/>
  <c r="J172" i="3"/>
  <c r="I172" i="3"/>
  <c r="N171" i="3"/>
  <c r="L171" i="3"/>
  <c r="J171" i="3"/>
  <c r="H171" i="3"/>
  <c r="N170" i="3"/>
  <c r="L170" i="3"/>
  <c r="J170" i="3"/>
  <c r="I170" i="3"/>
  <c r="N169" i="3"/>
  <c r="L169" i="3"/>
  <c r="J169" i="3"/>
  <c r="H169" i="3"/>
  <c r="N168" i="3"/>
  <c r="L168" i="3"/>
  <c r="J168" i="3"/>
  <c r="I168" i="3"/>
  <c r="N167" i="3"/>
  <c r="L167" i="3"/>
  <c r="J167" i="3"/>
  <c r="H167" i="3"/>
  <c r="N166" i="3"/>
  <c r="L166" i="3"/>
  <c r="J166" i="3"/>
  <c r="I166" i="3"/>
  <c r="N165" i="3"/>
  <c r="L165" i="3"/>
  <c r="J165" i="3"/>
  <c r="H165" i="3"/>
  <c r="N164" i="3"/>
  <c r="L164" i="3"/>
  <c r="J164" i="3"/>
  <c r="I164" i="3"/>
  <c r="N163" i="3"/>
  <c r="L163" i="3"/>
  <c r="J163" i="3"/>
  <c r="I163" i="3"/>
  <c r="N162" i="3"/>
  <c r="L162" i="3"/>
  <c r="J162" i="3"/>
  <c r="I162" i="3"/>
  <c r="N161" i="3"/>
  <c r="L161" i="3"/>
  <c r="J161" i="3"/>
  <c r="I161" i="3"/>
  <c r="N160" i="3"/>
  <c r="L160" i="3"/>
  <c r="J160" i="3"/>
  <c r="H160" i="3"/>
  <c r="N159" i="3"/>
  <c r="L159" i="3"/>
  <c r="J159" i="3"/>
  <c r="H159" i="3"/>
  <c r="N158" i="3"/>
  <c r="L158" i="3"/>
  <c r="J158" i="3"/>
  <c r="I158" i="3"/>
  <c r="N157" i="3"/>
  <c r="L157" i="3"/>
  <c r="J157" i="3"/>
  <c r="I157" i="3"/>
  <c r="I174" i="3" s="1"/>
  <c r="N156" i="3"/>
  <c r="N174" i="3" s="1"/>
  <c r="L156" i="3"/>
  <c r="J156" i="3"/>
  <c r="J174" i="3" s="1"/>
  <c r="E174" i="3" s="1"/>
  <c r="H156" i="3"/>
  <c r="H174" i="3" s="1"/>
  <c r="W153" i="3"/>
  <c r="N153" i="3"/>
  <c r="J153" i="3"/>
  <c r="E153" i="3" s="1"/>
  <c r="I153" i="3"/>
  <c r="N152" i="3"/>
  <c r="L152" i="3"/>
  <c r="J152" i="3"/>
  <c r="H152" i="3"/>
  <c r="N151" i="3"/>
  <c r="L151" i="3"/>
  <c r="J151" i="3"/>
  <c r="H151" i="3"/>
  <c r="N150" i="3"/>
  <c r="L150" i="3"/>
  <c r="L153" i="3" s="1"/>
  <c r="J150" i="3"/>
  <c r="H150" i="3"/>
  <c r="H153" i="3" s="1"/>
  <c r="W147" i="3"/>
  <c r="L147" i="3"/>
  <c r="I147" i="3"/>
  <c r="N146" i="3"/>
  <c r="L146" i="3"/>
  <c r="J146" i="3"/>
  <c r="H146" i="3"/>
  <c r="N145" i="3"/>
  <c r="L145" i="3"/>
  <c r="J145" i="3"/>
  <c r="H145" i="3"/>
  <c r="N144" i="3"/>
  <c r="L144" i="3"/>
  <c r="J144" i="3"/>
  <c r="H144" i="3"/>
  <c r="N143" i="3"/>
  <c r="L143" i="3"/>
  <c r="J143" i="3"/>
  <c r="H143" i="3"/>
  <c r="N142" i="3"/>
  <c r="L142" i="3"/>
  <c r="J142" i="3"/>
  <c r="H142" i="3"/>
  <c r="N141" i="3"/>
  <c r="L141" i="3"/>
  <c r="J141" i="3"/>
  <c r="H141" i="3"/>
  <c r="N140" i="3"/>
  <c r="L140" i="3"/>
  <c r="J140" i="3"/>
  <c r="H140" i="3"/>
  <c r="N139" i="3"/>
  <c r="L139" i="3"/>
  <c r="J139" i="3"/>
  <c r="H139" i="3"/>
  <c r="N138" i="3"/>
  <c r="L138" i="3"/>
  <c r="J138" i="3"/>
  <c r="H138" i="3"/>
  <c r="N137" i="3"/>
  <c r="L137" i="3"/>
  <c r="J137" i="3"/>
  <c r="H137" i="3"/>
  <c r="N136" i="3"/>
  <c r="L136" i="3"/>
  <c r="J136" i="3"/>
  <c r="H136" i="3"/>
  <c r="N135" i="3"/>
  <c r="L135" i="3"/>
  <c r="J135" i="3"/>
  <c r="H135" i="3"/>
  <c r="N134" i="3"/>
  <c r="L134" i="3"/>
  <c r="J134" i="3"/>
  <c r="H134" i="3"/>
  <c r="N133" i="3"/>
  <c r="L133" i="3"/>
  <c r="J133" i="3"/>
  <c r="H133" i="3"/>
  <c r="N132" i="3"/>
  <c r="L132" i="3"/>
  <c r="J132" i="3"/>
  <c r="H132" i="3"/>
  <c r="N131" i="3"/>
  <c r="L131" i="3"/>
  <c r="J131" i="3"/>
  <c r="H131" i="3"/>
  <c r="N130" i="3"/>
  <c r="L130" i="3"/>
  <c r="J130" i="3"/>
  <c r="H130" i="3"/>
  <c r="N129" i="3"/>
  <c r="N147" i="3" s="1"/>
  <c r="L129" i="3"/>
  <c r="J129" i="3"/>
  <c r="J147" i="3" s="1"/>
  <c r="E147" i="3" s="1"/>
  <c r="H129" i="3"/>
  <c r="H147" i="3" s="1"/>
  <c r="W126" i="3"/>
  <c r="N126" i="3"/>
  <c r="J126" i="3"/>
  <c r="E126" i="3" s="1"/>
  <c r="I126" i="3"/>
  <c r="N125" i="3"/>
  <c r="L125" i="3"/>
  <c r="J125" i="3"/>
  <c r="H125" i="3"/>
  <c r="N124" i="3"/>
  <c r="L124" i="3"/>
  <c r="L126" i="3" s="1"/>
  <c r="J124" i="3"/>
  <c r="H124" i="3"/>
  <c r="H126" i="3" s="1"/>
  <c r="W121" i="3"/>
  <c r="L121" i="3"/>
  <c r="I121" i="3"/>
  <c r="N120" i="3"/>
  <c r="L120" i="3"/>
  <c r="J120" i="3"/>
  <c r="H120" i="3"/>
  <c r="N119" i="3"/>
  <c r="L119" i="3"/>
  <c r="J119" i="3"/>
  <c r="H119" i="3"/>
  <c r="N118" i="3"/>
  <c r="L118" i="3"/>
  <c r="J118" i="3"/>
  <c r="I118" i="3"/>
  <c r="N117" i="3"/>
  <c r="L117" i="3"/>
  <c r="J117" i="3"/>
  <c r="H117" i="3"/>
  <c r="N116" i="3"/>
  <c r="L116" i="3"/>
  <c r="J116" i="3"/>
  <c r="H116" i="3"/>
  <c r="N115" i="3"/>
  <c r="L115" i="3"/>
  <c r="J115" i="3"/>
  <c r="I115" i="3"/>
  <c r="N114" i="3"/>
  <c r="L114" i="3"/>
  <c r="J114" i="3"/>
  <c r="H114" i="3"/>
  <c r="N113" i="3"/>
  <c r="L113" i="3"/>
  <c r="J113" i="3"/>
  <c r="H113" i="3"/>
  <c r="N112" i="3"/>
  <c r="L112" i="3"/>
  <c r="J112" i="3"/>
  <c r="H112" i="3"/>
  <c r="N111" i="3"/>
  <c r="L111" i="3"/>
  <c r="J111" i="3"/>
  <c r="H111" i="3"/>
  <c r="N110" i="3"/>
  <c r="L110" i="3"/>
  <c r="J110" i="3"/>
  <c r="H110" i="3"/>
  <c r="N109" i="3"/>
  <c r="L109" i="3"/>
  <c r="J109" i="3"/>
  <c r="I109" i="3"/>
  <c r="N108" i="3"/>
  <c r="L108" i="3"/>
  <c r="J108" i="3"/>
  <c r="H108" i="3"/>
  <c r="N107" i="3"/>
  <c r="L107" i="3"/>
  <c r="J107" i="3"/>
  <c r="H107" i="3"/>
  <c r="N106" i="3"/>
  <c r="L106" i="3"/>
  <c r="J106" i="3"/>
  <c r="I106" i="3"/>
  <c r="N105" i="3"/>
  <c r="L105" i="3"/>
  <c r="J105" i="3"/>
  <c r="I105" i="3"/>
  <c r="N104" i="3"/>
  <c r="N121" i="3" s="1"/>
  <c r="L104" i="3"/>
  <c r="J104" i="3"/>
  <c r="J121" i="3" s="1"/>
  <c r="E121" i="3" s="1"/>
  <c r="H104" i="3"/>
  <c r="H121" i="3" s="1"/>
  <c r="W101" i="3"/>
  <c r="N101" i="3"/>
  <c r="J101" i="3"/>
  <c r="E101" i="3" s="1"/>
  <c r="N100" i="3"/>
  <c r="L100" i="3"/>
  <c r="J100" i="3"/>
  <c r="H100" i="3"/>
  <c r="N99" i="3"/>
  <c r="L99" i="3"/>
  <c r="J99" i="3"/>
  <c r="I99" i="3"/>
  <c r="I101" i="3" s="1"/>
  <c r="N98" i="3"/>
  <c r="L98" i="3"/>
  <c r="J98" i="3"/>
  <c r="H98" i="3"/>
  <c r="N97" i="3"/>
  <c r="L97" i="3"/>
  <c r="L101" i="3" s="1"/>
  <c r="J97" i="3"/>
  <c r="H97" i="3"/>
  <c r="H101" i="3" s="1"/>
  <c r="W94" i="3"/>
  <c r="L94" i="3"/>
  <c r="I94" i="3"/>
  <c r="N93" i="3"/>
  <c r="L93" i="3"/>
  <c r="J93" i="3"/>
  <c r="H93" i="3"/>
  <c r="N92" i="3"/>
  <c r="L92" i="3"/>
  <c r="J92" i="3"/>
  <c r="H92" i="3"/>
  <c r="N91" i="3"/>
  <c r="L91" i="3"/>
  <c r="J91" i="3"/>
  <c r="H91" i="3"/>
  <c r="N90" i="3"/>
  <c r="L90" i="3"/>
  <c r="J90" i="3"/>
  <c r="H90" i="3"/>
  <c r="N89" i="3"/>
  <c r="N94" i="3" s="1"/>
  <c r="L89" i="3"/>
  <c r="J89" i="3"/>
  <c r="J94" i="3" s="1"/>
  <c r="E94" i="3" s="1"/>
  <c r="H89" i="3"/>
  <c r="H94" i="3" s="1"/>
  <c r="W86" i="3"/>
  <c r="N86" i="3"/>
  <c r="J86" i="3"/>
  <c r="E86" i="3" s="1"/>
  <c r="I86" i="3"/>
  <c r="N85" i="3"/>
  <c r="L85" i="3"/>
  <c r="J85" i="3"/>
  <c r="H85" i="3"/>
  <c r="N84" i="3"/>
  <c r="L84" i="3"/>
  <c r="J84" i="3"/>
  <c r="H84" i="3"/>
  <c r="N83" i="3"/>
  <c r="L83" i="3"/>
  <c r="L86" i="3" s="1"/>
  <c r="J83" i="3"/>
  <c r="H83" i="3"/>
  <c r="H86" i="3" s="1"/>
  <c r="W80" i="3"/>
  <c r="L80" i="3"/>
  <c r="I80" i="3"/>
  <c r="N79" i="3"/>
  <c r="L79" i="3"/>
  <c r="J79" i="3"/>
  <c r="H79" i="3"/>
  <c r="N78" i="3"/>
  <c r="L78" i="3"/>
  <c r="J78" i="3"/>
  <c r="H78" i="3"/>
  <c r="N77" i="3"/>
  <c r="L77" i="3"/>
  <c r="J77" i="3"/>
  <c r="I77" i="3"/>
  <c r="N76" i="3"/>
  <c r="L76" i="3"/>
  <c r="J76" i="3"/>
  <c r="H76" i="3"/>
  <c r="N75" i="3"/>
  <c r="L75" i="3"/>
  <c r="J75" i="3"/>
  <c r="I75" i="3"/>
  <c r="N74" i="3"/>
  <c r="N80" i="3" s="1"/>
  <c r="L74" i="3"/>
  <c r="J74" i="3"/>
  <c r="J80" i="3" s="1"/>
  <c r="E80" i="3" s="1"/>
  <c r="H74" i="3"/>
  <c r="H80" i="3" s="1"/>
  <c r="W71" i="3"/>
  <c r="W188" i="3" s="1"/>
  <c r="N71" i="3"/>
  <c r="J71" i="3"/>
  <c r="N70" i="3"/>
  <c r="L70" i="3"/>
  <c r="J70" i="3"/>
  <c r="H70" i="3"/>
  <c r="N69" i="3"/>
  <c r="L69" i="3"/>
  <c r="J69" i="3"/>
  <c r="I69" i="3"/>
  <c r="I71" i="3" s="1"/>
  <c r="N68" i="3"/>
  <c r="L68" i="3"/>
  <c r="L71" i="3" s="1"/>
  <c r="J68" i="3"/>
  <c r="H68" i="3"/>
  <c r="H71" i="3" s="1"/>
  <c r="W62" i="3"/>
  <c r="N62" i="3"/>
  <c r="J62" i="3"/>
  <c r="E62" i="3" s="1"/>
  <c r="I62" i="3"/>
  <c r="N61" i="3"/>
  <c r="L61" i="3"/>
  <c r="J61" i="3"/>
  <c r="H61" i="3"/>
  <c r="N60" i="3"/>
  <c r="L60" i="3"/>
  <c r="J60" i="3"/>
  <c r="H60" i="3"/>
  <c r="N59" i="3"/>
  <c r="L59" i="3"/>
  <c r="J59" i="3"/>
  <c r="H59" i="3"/>
  <c r="N58" i="3"/>
  <c r="L58" i="3"/>
  <c r="J58" i="3"/>
  <c r="H58" i="3"/>
  <c r="N57" i="3"/>
  <c r="L57" i="3"/>
  <c r="J57" i="3"/>
  <c r="H57" i="3"/>
  <c r="N56" i="3"/>
  <c r="L56" i="3"/>
  <c r="J56" i="3"/>
  <c r="H56" i="3"/>
  <c r="N55" i="3"/>
  <c r="L55" i="3"/>
  <c r="J55" i="3"/>
  <c r="H55" i="3"/>
  <c r="N54" i="3"/>
  <c r="L54" i="3"/>
  <c r="J54" i="3"/>
  <c r="H54" i="3"/>
  <c r="N53" i="3"/>
  <c r="L53" i="3"/>
  <c r="J53" i="3"/>
  <c r="H53" i="3"/>
  <c r="N52" i="3"/>
  <c r="L52" i="3"/>
  <c r="J52" i="3"/>
  <c r="H52" i="3"/>
  <c r="N51" i="3"/>
  <c r="L51" i="3"/>
  <c r="J51" i="3"/>
  <c r="H51" i="3"/>
  <c r="N50" i="3"/>
  <c r="L50" i="3"/>
  <c r="J50" i="3"/>
  <c r="H50" i="3"/>
  <c r="N49" i="3"/>
  <c r="L49" i="3"/>
  <c r="J49" i="3"/>
  <c r="H49" i="3"/>
  <c r="N48" i="3"/>
  <c r="L48" i="3"/>
  <c r="J48" i="3"/>
  <c r="H48" i="3"/>
  <c r="N47" i="3"/>
  <c r="L47" i="3"/>
  <c r="L62" i="3" s="1"/>
  <c r="J47" i="3"/>
  <c r="H47" i="3"/>
  <c r="H62" i="3" s="1"/>
  <c r="W44" i="3"/>
  <c r="L44" i="3"/>
  <c r="I44" i="3"/>
  <c r="N43" i="3"/>
  <c r="L43" i="3"/>
  <c r="J43" i="3"/>
  <c r="H43" i="3"/>
  <c r="N42" i="3"/>
  <c r="L42" i="3"/>
  <c r="J42" i="3"/>
  <c r="H42" i="3"/>
  <c r="N41" i="3"/>
  <c r="L41" i="3"/>
  <c r="J41" i="3"/>
  <c r="H41" i="3"/>
  <c r="N40" i="3"/>
  <c r="L40" i="3"/>
  <c r="J40" i="3"/>
  <c r="H40" i="3"/>
  <c r="N39" i="3"/>
  <c r="L39" i="3"/>
  <c r="J39" i="3"/>
  <c r="H39" i="3"/>
  <c r="N38" i="3"/>
  <c r="L38" i="3"/>
  <c r="J38" i="3"/>
  <c r="H38" i="3"/>
  <c r="N37" i="3"/>
  <c r="L37" i="3"/>
  <c r="J37" i="3"/>
  <c r="H37" i="3"/>
  <c r="N36" i="3"/>
  <c r="N44" i="3" s="1"/>
  <c r="L36" i="3"/>
  <c r="J36" i="3"/>
  <c r="J44" i="3" s="1"/>
  <c r="E44" i="3" s="1"/>
  <c r="H36" i="3"/>
  <c r="H44" i="3" s="1"/>
  <c r="W33" i="3"/>
  <c r="N33" i="3"/>
  <c r="J33" i="3"/>
  <c r="E33" i="3" s="1"/>
  <c r="I33" i="3"/>
  <c r="N32" i="3"/>
  <c r="L32" i="3"/>
  <c r="J32" i="3"/>
  <c r="H32" i="3"/>
  <c r="N31" i="3"/>
  <c r="L31" i="3"/>
  <c r="J31" i="3"/>
  <c r="H31" i="3"/>
  <c r="N30" i="3"/>
  <c r="L30" i="3"/>
  <c r="J30" i="3"/>
  <c r="H30" i="3"/>
  <c r="N29" i="3"/>
  <c r="L29" i="3"/>
  <c r="L33" i="3" s="1"/>
  <c r="J29" i="3"/>
  <c r="H29" i="3"/>
  <c r="H33" i="3" s="1"/>
  <c r="W26" i="3"/>
  <c r="L26" i="3"/>
  <c r="I26" i="3"/>
  <c r="I64" i="3" s="1"/>
  <c r="N25" i="3"/>
  <c r="L25" i="3"/>
  <c r="J25" i="3"/>
  <c r="H25" i="3"/>
  <c r="N24" i="3"/>
  <c r="N26" i="3" s="1"/>
  <c r="L24" i="3"/>
  <c r="J24" i="3"/>
  <c r="J26" i="3" s="1"/>
  <c r="E26" i="3" s="1"/>
  <c r="H24" i="3"/>
  <c r="H26" i="3" s="1"/>
  <c r="W21" i="3"/>
  <c r="N21" i="3"/>
  <c r="J21" i="3"/>
  <c r="E21" i="3" s="1"/>
  <c r="I21" i="3"/>
  <c r="N20" i="3"/>
  <c r="L20" i="3"/>
  <c r="L21" i="3" s="1"/>
  <c r="J20" i="3"/>
  <c r="H20" i="3"/>
  <c r="H21" i="3" s="1"/>
  <c r="W17" i="3"/>
  <c r="W64" i="3" s="1"/>
  <c r="W212" i="3" s="1"/>
  <c r="L17" i="3"/>
  <c r="L64" i="3" s="1"/>
  <c r="I17" i="3"/>
  <c r="N16" i="3"/>
  <c r="L16" i="3"/>
  <c r="J16" i="3"/>
  <c r="H16" i="3"/>
  <c r="N15" i="3"/>
  <c r="L15" i="3"/>
  <c r="J15" i="3"/>
  <c r="H15" i="3"/>
  <c r="N14" i="3"/>
  <c r="N17" i="3" s="1"/>
  <c r="L14" i="3"/>
  <c r="J14" i="3"/>
  <c r="J17" i="3" s="1"/>
  <c r="H14" i="3"/>
  <c r="H17" i="3" s="1"/>
  <c r="J210" i="3" l="1"/>
  <c r="E210" i="3" s="1"/>
  <c r="E208" i="3"/>
  <c r="N64" i="3"/>
  <c r="L188" i="3"/>
  <c r="H64" i="3"/>
  <c r="N188" i="3"/>
  <c r="J64" i="3"/>
  <c r="E17" i="3"/>
  <c r="L212" i="3"/>
  <c r="H188" i="3"/>
  <c r="I188" i="3"/>
  <c r="I212" i="3" s="1"/>
  <c r="J188" i="3"/>
  <c r="E188" i="3" s="1"/>
  <c r="E71" i="3"/>
  <c r="H212" i="3" l="1"/>
  <c r="J212" i="3"/>
  <c r="E212" i="3" s="1"/>
  <c r="E64" i="3"/>
  <c r="N212" i="3"/>
</calcChain>
</file>

<file path=xl/sharedStrings.xml><?xml version="1.0" encoding="utf-8"?>
<sst xmlns="http://schemas.openxmlformats.org/spreadsheetml/2006/main" count="1363" uniqueCount="461">
  <si>
    <t>Dodávateľ:</t>
  </si>
  <si>
    <t>DPH</t>
  </si>
  <si>
    <t>V module</t>
  </si>
  <si>
    <t>Hlavička1</t>
  </si>
  <si>
    <t>Mena</t>
  </si>
  <si>
    <t>Hlavička2</t>
  </si>
  <si>
    <t>Obdobie</t>
  </si>
  <si>
    <t xml:space="preserve">Projektant: </t>
  </si>
  <si>
    <t xml:space="preserve">JKSO: </t>
  </si>
  <si>
    <t>Rozpočet</t>
  </si>
  <si>
    <t>Prehľad rozpočtových nákladov v</t>
  </si>
  <si>
    <t>EUR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</si>
  <si>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</si>
  <si>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</si>
  <si>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</si>
  <si>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</si>
  <si>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</si>
  <si>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</si>
  <si>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</si>
  <si>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</si>
  <si>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</si>
  <si>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</si>
  <si>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</si>
  <si>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</si>
  <si>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</si>
  <si>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</si>
  <si>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</si>
  <si>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</si>
  <si>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</si>
  <si>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</si>
  <si>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</si>
  <si>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</si>
  <si>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</si>
  <si>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</si>
  <si>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</si>
  <si>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</si>
  <si>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</si>
  <si>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</si>
  <si>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</si>
  <si>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</si>
  <si>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</si>
  <si>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</si>
  <si>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</si>
  <si>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</si>
  <si>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</si>
  <si>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</si>
  <si>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</si>
  <si>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</si>
  <si>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</si>
  <si>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</si>
  <si>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</si>
  <si>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</si>
  <si>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</si>
  <si>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</si>
  <si>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</si>
  <si>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</si>
  <si>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</si>
  <si>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</si>
  <si>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</si>
  <si>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</si>
  <si>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</si>
  <si>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</si>
  <si>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D</t>
  </si>
  <si>
    <t>E</t>
  </si>
  <si>
    <t xml:space="preserve">Odberateľ: Obec Hladovka </t>
  </si>
  <si>
    <t>Zaradenie</t>
  </si>
  <si>
    <t>pre KL</t>
  </si>
  <si>
    <t>Lev0</t>
  </si>
  <si>
    <t>pozícia</t>
  </si>
  <si>
    <t>PRÁCE A DODÁVKY HSV</t>
  </si>
  <si>
    <t>1 - ZEMNE PRÁCE</t>
  </si>
  <si>
    <t>272</t>
  </si>
  <si>
    <t>131201101</t>
  </si>
  <si>
    <t>Hĺbenie jám nezapaž. v horn. tr. 3 do 100 m3</t>
  </si>
  <si>
    <t>m3</t>
  </si>
  <si>
    <t xml:space="preserve">                    </t>
  </si>
  <si>
    <t>45.11.21</t>
  </si>
  <si>
    <t>EK</t>
  </si>
  <si>
    <t>S</t>
  </si>
  <si>
    <t>131201109</t>
  </si>
  <si>
    <t>Príplatok za lepivosť v horn. tr. 3</t>
  </si>
  <si>
    <t>162201101</t>
  </si>
  <si>
    <t>Vodorovné premiestnenie výkopu do 20 m horn. tr. 1-4</t>
  </si>
  <si>
    <t>45.11.24</t>
  </si>
  <si>
    <t xml:space="preserve">1 - ZEMNE PRÁCE  spolu: </t>
  </si>
  <si>
    <t>2 - ZÁKLADY</t>
  </si>
  <si>
    <t>011</t>
  </si>
  <si>
    <t>275313611</t>
  </si>
  <si>
    <t>Základové pätky z betónu prostého tr. C16/20</t>
  </si>
  <si>
    <t>45.25.32</t>
  </si>
  <si>
    <t xml:space="preserve">2 - ZÁKLADY  spolu: </t>
  </si>
  <si>
    <t>3 - ZVISLÉ A KOMPLETNÉ KONŠTRUKCIE</t>
  </si>
  <si>
    <t>311272312</t>
  </si>
  <si>
    <t>Murivo presné porobet tvárnice PPT-hlad.Ytong, 300mm, P2-400</t>
  </si>
  <si>
    <t>45.25.50</t>
  </si>
  <si>
    <t>317161132</t>
  </si>
  <si>
    <t>Preklady keramické POROTHERM 238/70/1500 mm</t>
  </si>
  <si>
    <t>kus</t>
  </si>
  <si>
    <t xml:space="preserve">3 - ZVISLÉ A KOMPLETNÉ KONŠTRUKCIE  spolu: </t>
  </si>
  <si>
    <t>4 - VODOROVNÉ KONŠTRUKCIE</t>
  </si>
  <si>
    <t>417321313</t>
  </si>
  <si>
    <t>Stužujúce pásy a vence zo železobetónu tr. C16/20</t>
  </si>
  <si>
    <t>417351115</t>
  </si>
  <si>
    <t>Debnenie stužujúcich pásov a vencov zhotovenie</t>
  </si>
  <si>
    <t>m2</t>
  </si>
  <si>
    <t>417351116</t>
  </si>
  <si>
    <t>Debnenie stužujúcich pásov a vencov odstránenie</t>
  </si>
  <si>
    <t>417361821</t>
  </si>
  <si>
    <t>Výstuž stužujúcich pásov, vencov BSt 500 (10505)</t>
  </si>
  <si>
    <t>t</t>
  </si>
  <si>
    <t xml:space="preserve">4 - VODOROVNÉ KONŠTRUKCIE  spolu: </t>
  </si>
  <si>
    <t>6 - ÚPRAVY POVRCHOV, PODLAHY, VÝPLNE</t>
  </si>
  <si>
    <t>014</t>
  </si>
  <si>
    <t>612425931</t>
  </si>
  <si>
    <t>Omietka vnútorného ostenia okenného alebo dverného vápenná štuková</t>
  </si>
  <si>
    <t>45.41.10</t>
  </si>
  <si>
    <t>612465141</t>
  </si>
  <si>
    <t>Stierka vnútorných stien vyrovnávacia BAUMIT,strojne, ručne nanášaná hr.3 mm</t>
  </si>
  <si>
    <t>612473186</t>
  </si>
  <si>
    <t>Prípl. za zabudované rohovníky k vnút. omietke zo suchých zmesí</t>
  </si>
  <si>
    <t>m</t>
  </si>
  <si>
    <t>612481119</t>
  </si>
  <si>
    <t>Potiahnutie vnút., alebo vonk. stien a ostatných plôch sklotextilnou mriežkou</t>
  </si>
  <si>
    <t>622464235</t>
  </si>
  <si>
    <t>Omietka vonk. stien tenkovrstv. BAUMIT silikónová základ a ryhovaná 3 mm</t>
  </si>
  <si>
    <t>622484010</t>
  </si>
  <si>
    <t>Potiahnutie vonk. stien sklotextilnou mriežkou Baumit open</t>
  </si>
  <si>
    <t>631312611</t>
  </si>
  <si>
    <t>Mazanina z betónu prostého tr. C16/20 hr. 5-8 cm</t>
  </si>
  <si>
    <t>631362142</t>
  </si>
  <si>
    <t>Výstuž betónových mazanín zo zvarovaných sietí Kari d drôtu 4 mm, oko 15 cm</t>
  </si>
  <si>
    <t xml:space="preserve">  .  .  </t>
  </si>
  <si>
    <t xml:space="preserve">6 - ÚPRAVY POVRCHOV, PODLAHY, VÝPLNE  spolu: </t>
  </si>
  <si>
    <t>9 - OSTATNÉ KONŠTRUKCIE A PRÁCE</t>
  </si>
  <si>
    <t>003</t>
  </si>
  <si>
    <t>941955001</t>
  </si>
  <si>
    <t>Lešenie ľahké prac. pomocné výš. podlahy do 1,2 m</t>
  </si>
  <si>
    <t>45.25.10</t>
  </si>
  <si>
    <t>941955004</t>
  </si>
  <si>
    <t>Lešenie ľahké prac. pomocné výš. podlahy do 3,5 m</t>
  </si>
  <si>
    <t>013</t>
  </si>
  <si>
    <t>967031734</t>
  </si>
  <si>
    <t>Prisekanie plošné v murive tehlovom na MV, MVC hr. do 30 cm</t>
  </si>
  <si>
    <t>45.11.11</t>
  </si>
  <si>
    <t>968061112</t>
  </si>
  <si>
    <t>Vyvesenie alebo zavesenie drev. krídiel okien do 1,5 m2</t>
  </si>
  <si>
    <t>968062354</t>
  </si>
  <si>
    <t>Vybúranie rámov okien drev. dvojitých alebo zdvoj. do 1 m2</t>
  </si>
  <si>
    <t>968071137</t>
  </si>
  <si>
    <t>Vyvesenie alebo zavesenie kov. vrát nad 4 m2</t>
  </si>
  <si>
    <t>968072559</t>
  </si>
  <si>
    <t>Vybúranie kov. vrát nad 5 m2</t>
  </si>
  <si>
    <t>971035641</t>
  </si>
  <si>
    <t>Vybúr. otvorov do 4 m2 v murive tehl. na MC hr. do 30 cm</t>
  </si>
  <si>
    <t>973048141</t>
  </si>
  <si>
    <t>Vysek. kapies pre zaviaz. múrov a priečok v betón. murive hr. do 30 cm</t>
  </si>
  <si>
    <t>974082112</t>
  </si>
  <si>
    <t>Vysek. rýh pre vodiče v omietke stien z MV, MVC š. do 3 cm</t>
  </si>
  <si>
    <t>979011111</t>
  </si>
  <si>
    <t>Zvislá doprava sute a vybúr. hmôt za prvé podlažie</t>
  </si>
  <si>
    <t>979081111</t>
  </si>
  <si>
    <t>Odvoz sute a vybúraných hmôt na skládku do 1 km</t>
  </si>
  <si>
    <t>979081121</t>
  </si>
  <si>
    <t>Odvoz sute a vybúraných hmôt na skládku každý ďalší 1 km</t>
  </si>
  <si>
    <t>979082111</t>
  </si>
  <si>
    <t>Vnútrostavenisková doprava sute a vybúraných hmôt do 10 m</t>
  </si>
  <si>
    <t>998011002</t>
  </si>
  <si>
    <t>Presun hmôt pre budovy murované výšky do 12 m</t>
  </si>
  <si>
    <t>45.21.6*</t>
  </si>
  <si>
    <t xml:space="preserve">9 - OSTATNÉ KONŠTRUKCIE A PRÁCE  spolu: </t>
  </si>
  <si>
    <t xml:space="preserve">PRÁCE A DODÁVKY HSV  spolu: </t>
  </si>
  <si>
    <t>PRÁCE A DODÁVKY PSV</t>
  </si>
  <si>
    <t>711 - Izolácie proti vode a vlhkosti</t>
  </si>
  <si>
    <t>711</t>
  </si>
  <si>
    <t>711131101</t>
  </si>
  <si>
    <t>Zhotovenie izolácie proti vlhkosti pásmi AIP na sucho vodor.</t>
  </si>
  <si>
    <t>I</t>
  </si>
  <si>
    <t>45.22.20</t>
  </si>
  <si>
    <t>IK</t>
  </si>
  <si>
    <t>MAT</t>
  </si>
  <si>
    <t>628111300</t>
  </si>
  <si>
    <t>Pás asfaltovaný A400H</t>
  </si>
  <si>
    <t>21.12.56</t>
  </si>
  <si>
    <t>IZ</t>
  </si>
  <si>
    <t>998711202</t>
  </si>
  <si>
    <t>Presun hmôt pre izolácie proti vode v objektoch výšky do 12 m</t>
  </si>
  <si>
    <t xml:space="preserve">711 - Izolácie proti vode a vlhkosti  spolu: </t>
  </si>
  <si>
    <t>713 - Izolácie tepelné</t>
  </si>
  <si>
    <t>713</t>
  </si>
  <si>
    <t>713111121</t>
  </si>
  <si>
    <t>Montáž tep. izolácie stropov rovných spodom, pripevnenie drôtom</t>
  </si>
  <si>
    <t>45.32.11</t>
  </si>
  <si>
    <t>631481570</t>
  </si>
  <si>
    <t>Doska minerálna izolačná ORSIL UNI 600x1200 mm hr. 160 mm</t>
  </si>
  <si>
    <t>713121111</t>
  </si>
  <si>
    <t>Montáž tep. izolácie podláh 1 x položenie</t>
  </si>
  <si>
    <t>2831BA215</t>
  </si>
  <si>
    <t>Doska izolačná Isover eps 100 S-5 hr.50mm 1000x500mm</t>
  </si>
  <si>
    <t>713191120</t>
  </si>
  <si>
    <t>Izolácia tepelná podláh, stropov, striech vrchom, položením PE fólia</t>
  </si>
  <si>
    <t>998713202</t>
  </si>
  <si>
    <t>Presun hmôt pre izolácie tepelné v objektoch výšky do 12 m</t>
  </si>
  <si>
    <t xml:space="preserve">713 - Izolácie tepelné  spolu: </t>
  </si>
  <si>
    <t>733 - Rozvod potrubia</t>
  </si>
  <si>
    <t>731</t>
  </si>
  <si>
    <t>733111103</t>
  </si>
  <si>
    <t>Potrubie z rúrok závit. bezošvých bežných nízkotlak. DN 15</t>
  </si>
  <si>
    <t>45.33.11</t>
  </si>
  <si>
    <t>733191923</t>
  </si>
  <si>
    <t>Opr. ocel. závit. potrubia, navarenie odbočky DN 15</t>
  </si>
  <si>
    <t>998733201</t>
  </si>
  <si>
    <t>Presun hmôt pre potrubie UK v objektoch výšky do 6 m</t>
  </si>
  <si>
    <t xml:space="preserve">733 - Rozvod potrubia  spolu: </t>
  </si>
  <si>
    <t>734 - Armatúry</t>
  </si>
  <si>
    <t>734222612</t>
  </si>
  <si>
    <t>Ventil regul. závit. s hlavicou termost. ovlád. V4262A G 1/2</t>
  </si>
  <si>
    <t>734231213</t>
  </si>
  <si>
    <t>Ventily uzavieracie závitové Ve 3001 G 1/2</t>
  </si>
  <si>
    <t>734261323</t>
  </si>
  <si>
    <t>Skrutkovanie rohové Ve 4301 G 1/2</t>
  </si>
  <si>
    <t>734261717</t>
  </si>
  <si>
    <t>Skrutkovanie regulačné radiátorové priame G 1/2 s vypúšťaním</t>
  </si>
  <si>
    <t>998734201</t>
  </si>
  <si>
    <t>Presun hmôt pre armatúry UK v objektoch výšky do 6 m</t>
  </si>
  <si>
    <t xml:space="preserve">734 - Armatúry  spolu: </t>
  </si>
  <si>
    <t>735 - Vykurovacie telesá</t>
  </si>
  <si>
    <t>735153300</t>
  </si>
  <si>
    <t>Prípl. za odvzdušňovací ventil telies VSŽ</t>
  </si>
  <si>
    <t>735159645</t>
  </si>
  <si>
    <t>Montáž vyhr. telies oc.doskové dvojité bez odvzd. KORAD-22K Hdo600/Ldo2000mm</t>
  </si>
  <si>
    <t>484521391</t>
  </si>
  <si>
    <t>Teleso vyh.doskové dvojité s 2xkonverkt. typ 22K s krytmi H600 L1800 Korad P90</t>
  </si>
  <si>
    <t>28.22.11</t>
  </si>
  <si>
    <t>998735201</t>
  </si>
  <si>
    <t>Presun hmôt pre vykur. telesá UK v objektoch výšky do 6 m</t>
  </si>
  <si>
    <t xml:space="preserve">735 - Vykurovacie telesá  spolu: </t>
  </si>
  <si>
    <t>762 - Konštrukcie tesárske</t>
  </si>
  <si>
    <t>762</t>
  </si>
  <si>
    <t>762311103</t>
  </si>
  <si>
    <t>Montáž kotevných želiez</t>
  </si>
  <si>
    <t>45.42.13</t>
  </si>
  <si>
    <t>553362640</t>
  </si>
  <si>
    <t>Tyč závitová pozinkovaná M16 x 1000 mm</t>
  </si>
  <si>
    <t>553362870</t>
  </si>
  <si>
    <t>Upevňovacia doska M16 40x180</t>
  </si>
  <si>
    <t>28.12.10</t>
  </si>
  <si>
    <t>762311811</t>
  </si>
  <si>
    <t>Demontáž kotevných želiez do 5 kg</t>
  </si>
  <si>
    <t>762313112</t>
  </si>
  <si>
    <t>Montáž svorníkov dĺžky nad 150 do 300 mm</t>
  </si>
  <si>
    <t>354341360</t>
  </si>
  <si>
    <t>Svorník klinový s príložkami 300mm</t>
  </si>
  <si>
    <t>31.20.10</t>
  </si>
  <si>
    <t>762331812</t>
  </si>
  <si>
    <t>Demontáž viazaných konštr. krovov prier. plocha nad 120 do 224cm2</t>
  </si>
  <si>
    <t>45.22.11</t>
  </si>
  <si>
    <t>762331813</t>
  </si>
  <si>
    <t>Demontáž viazaných konštr. krovov prier. plocha nad 224 do 288 cm2</t>
  </si>
  <si>
    <t>762332110</t>
  </si>
  <si>
    <t>Montáž krovov viazaných prierez. plocha do 120 cm2</t>
  </si>
  <si>
    <t>762332120</t>
  </si>
  <si>
    <t>Montáž krovov viazaných prierez. plocha nad 120 do 224 cm2</t>
  </si>
  <si>
    <t>762332130</t>
  </si>
  <si>
    <t>Montáž krovov viazaných prierez. plocha nad 224 do 288 cm2</t>
  </si>
  <si>
    <t>605151500</t>
  </si>
  <si>
    <t>Hranol SM 1 000-600/8x10,8x16,10x10,10x160,12x12,15x15,16x16.../</t>
  </si>
  <si>
    <t>20.10.10</t>
  </si>
  <si>
    <t>762342203</t>
  </si>
  <si>
    <t>Montáž latovania striech, rozpätie 22 až 36 cm, vrátane vyrez. otvor. do 0,25 m2</t>
  </si>
  <si>
    <t>762342204</t>
  </si>
  <si>
    <t>Montáž kontralatí, rozpätie 80-120 cm</t>
  </si>
  <si>
    <t>605180907</t>
  </si>
  <si>
    <t>Lata strešná smreková hĺbkovo impregnovaná 60x50mm</t>
  </si>
  <si>
    <t>762342812</t>
  </si>
  <si>
    <t>Demontáž latovania striech os. vzdial. nad 22 do 50 cm</t>
  </si>
  <si>
    <t>998762202</t>
  </si>
  <si>
    <t>Presun hmôt pre tesárske konštr. v objektoch výšky do 12 m</t>
  </si>
  <si>
    <t xml:space="preserve">762 - Konštrukcie tesárske  spolu: </t>
  </si>
  <si>
    <t>763 - Konštrukcie  - drevostavby</t>
  </si>
  <si>
    <t>763</t>
  </si>
  <si>
    <t>763133020</t>
  </si>
  <si>
    <t>Podhľady sadr RIGIPS zavesený 2x profil UD a CD dosky RF tl 12,5 mm</t>
  </si>
  <si>
    <t>998763201</t>
  </si>
  <si>
    <t>Presun hmôt pre drevostavby v objektoch výšky do 12 m</t>
  </si>
  <si>
    <t xml:space="preserve">763 - Konštrukcie  - drevostavby  spolu: </t>
  </si>
  <si>
    <t>764 - Konštrukcie klampiarske</t>
  </si>
  <si>
    <t>764</t>
  </si>
  <si>
    <t>764172004</t>
  </si>
  <si>
    <t>Ruukki škridlové tabule Monterrey povrch PES sklon do 45°</t>
  </si>
  <si>
    <t>764172056</t>
  </si>
  <si>
    <t>Ruukki odvetrav. komínok priemer 110 mm sklon do 45°</t>
  </si>
  <si>
    <t>764172071</t>
  </si>
  <si>
    <t>Ruukki štítové lemovanie vrchné sklon do 45°</t>
  </si>
  <si>
    <t>764172075</t>
  </si>
  <si>
    <t>Ruukki úžľabie vrátane tesnenia sklon do 45°</t>
  </si>
  <si>
    <t>764172078</t>
  </si>
  <si>
    <t>Ruukki nárožie vrátane tesnenia sklon do 45°</t>
  </si>
  <si>
    <t>764172081</t>
  </si>
  <si>
    <t>Ruukki hrebeň z hrebenáčov oblých sklon do 45°</t>
  </si>
  <si>
    <t>764172092</t>
  </si>
  <si>
    <t>Ruukki koncovka hrebeňa sedlová sklon nad 45°</t>
  </si>
  <si>
    <t>764172097</t>
  </si>
  <si>
    <t>Ruukki spoj hrebeňa tvaru Y sklon do 45°</t>
  </si>
  <si>
    <t>764172106</t>
  </si>
  <si>
    <t>Ruukki odvetranie hrebeňa sklon do 45°</t>
  </si>
  <si>
    <t>764172129</t>
  </si>
  <si>
    <t>Ruukki snehová zábrana VLEP sklon do 45°</t>
  </si>
  <si>
    <t>764312832</t>
  </si>
  <si>
    <t>Klamp. demont. zastrešenia hladkého 670, nad 30° do 45° nad 25m2</t>
  </si>
  <si>
    <t>45.22.12</t>
  </si>
  <si>
    <t>764348814</t>
  </si>
  <si>
    <t>Klamp. demont. sneh. chytače, nad 30° do 45°</t>
  </si>
  <si>
    <t>45.22.13</t>
  </si>
  <si>
    <t>764352203</t>
  </si>
  <si>
    <t>Klamp. PZ pl. žľaby pododkvap. polkruh. rš 330 dl 5m-</t>
  </si>
  <si>
    <t>764352811</t>
  </si>
  <si>
    <t>Klamp. demont. žľaby polkruhové rš 330, nad 30° do 45°</t>
  </si>
  <si>
    <t>764359212</t>
  </si>
  <si>
    <t>Klamp. PZ pl. žľaby kotlík konický pre rúry o d-125</t>
  </si>
  <si>
    <t>764359811</t>
  </si>
  <si>
    <t>Klamp. demont. kotlík konický d-150, nad 30° do 45°</t>
  </si>
  <si>
    <t>764371257</t>
  </si>
  <si>
    <t>Oplechovanie parapetov oceľové LPL 0,6mm š. 250 mm</t>
  </si>
  <si>
    <t>998764202</t>
  </si>
  <si>
    <t>Presun hmôt pre klampiarske konštr. v objektoch výšky do 12 m</t>
  </si>
  <si>
    <t xml:space="preserve">764 - Konštrukcie klampiarske  spolu: </t>
  </si>
  <si>
    <t>765 - Krytiny tvrdé</t>
  </si>
  <si>
    <t>765</t>
  </si>
  <si>
    <t>765901125</t>
  </si>
  <si>
    <t>Zakr šikm striech podstr hydroiz fólia Jutafol D 140 Standard</t>
  </si>
  <si>
    <t>765901238</t>
  </si>
  <si>
    <t>Zakr šikm striech parotesnou zábranou Jutafol N Al 170</t>
  </si>
  <si>
    <t>998765202</t>
  </si>
  <si>
    <t>Presun hmôt pre krytiny tvrdé na objektoch výšky do 12 m</t>
  </si>
  <si>
    <t xml:space="preserve">765 - Krytiny tvrdé  spolu: </t>
  </si>
  <si>
    <t>767 - Konštrukcie doplnk. kovové stavebné</t>
  </si>
  <si>
    <t>767</t>
  </si>
  <si>
    <t>767211112</t>
  </si>
  <si>
    <t>Montáž schodov rovných na oceľ. konštr. zváraním</t>
  </si>
  <si>
    <t>kg</t>
  </si>
  <si>
    <t>45.42.12</t>
  </si>
  <si>
    <t>136104180</t>
  </si>
  <si>
    <t>Plech oceľ. hrubý hladký S 185 (10004.0) 5x1000x2000 mm</t>
  </si>
  <si>
    <t>27.10.40</t>
  </si>
  <si>
    <t>145809800</t>
  </si>
  <si>
    <t>Profily oceľ. obdlžnikové 1xťahané 100x100x4</t>
  </si>
  <si>
    <t>27.22.10</t>
  </si>
  <si>
    <t>767213101</t>
  </si>
  <si>
    <t>Montáž schodov oceľových, únikové schodisko zostava USZ</t>
  </si>
  <si>
    <t>767213111</t>
  </si>
  <si>
    <t>Montáž schodov oceľových podesta</t>
  </si>
  <si>
    <t>ks</t>
  </si>
  <si>
    <t>593737550</t>
  </si>
  <si>
    <t>Schodnica priemyselná-pororošt 285x15x100</t>
  </si>
  <si>
    <t>26.61.12</t>
  </si>
  <si>
    <t>593737700</t>
  </si>
  <si>
    <t>Schodiskový profil ramena</t>
  </si>
  <si>
    <t>5937377001</t>
  </si>
  <si>
    <t>Spojovací materiál k pororoštom</t>
  </si>
  <si>
    <t>kpl</t>
  </si>
  <si>
    <t>593738070</t>
  </si>
  <si>
    <t>Pororošt podesta 1200x1000</t>
  </si>
  <si>
    <t>767222210</t>
  </si>
  <si>
    <t>Montáž zábradlia schodíšť na oceľ. konštruk. do 20 kg</t>
  </si>
  <si>
    <t>5530A2801</t>
  </si>
  <si>
    <t>Zábradlie-oceľ zinkované (rúrka priemer 32mm)</t>
  </si>
  <si>
    <t>767631154</t>
  </si>
  <si>
    <t>Montáž okien plastových jednokrídlových 1200 x 1200 mm</t>
  </si>
  <si>
    <t>45.42.11</t>
  </si>
  <si>
    <t>6114A0367</t>
  </si>
  <si>
    <t>Okno plastové 1-krídl. - OS - výš.1200 x šír.1200</t>
  </si>
  <si>
    <t>25.23.14</t>
  </si>
  <si>
    <t>767641311</t>
  </si>
  <si>
    <t>Montáž dverí  Al jednokrídlových vchodových 900 x 2000 mm</t>
  </si>
  <si>
    <t>5534C2001</t>
  </si>
  <si>
    <t>Dvere vchodové 1-krídlové hliníkové O -výš.200, šír.90 cm</t>
  </si>
  <si>
    <t>767658130</t>
  </si>
  <si>
    <t>Montáž vrát sekčných sklopných pod strop plochy do 6 m2</t>
  </si>
  <si>
    <t>553458980</t>
  </si>
  <si>
    <t>Vráta garážové sekčné el-DO</t>
  </si>
  <si>
    <t>998767202</t>
  </si>
  <si>
    <t>Presun hmôt pre kovové stav. doplnk. konštr. v objektoch výšky do 12 m</t>
  </si>
  <si>
    <t xml:space="preserve">767 - Konštrukcie doplnk. kovové stavebné  spolu: </t>
  </si>
  <si>
    <t>771 - Podlahy z dlaždíc  keramických</t>
  </si>
  <si>
    <t>771</t>
  </si>
  <si>
    <t>771474123</t>
  </si>
  <si>
    <t>Montáž soklov keram.šikmých do flexib.lep.do 12cm</t>
  </si>
  <si>
    <t>45.43.12</t>
  </si>
  <si>
    <t>771575109</t>
  </si>
  <si>
    <t>Montáž podláh z dlaždíc keram. rež. hlad. 300x300 do tmelu</t>
  </si>
  <si>
    <t>597637300</t>
  </si>
  <si>
    <t>Dlaž. neglaz.  300x300x9 I</t>
  </si>
  <si>
    <t>26.30.10</t>
  </si>
  <si>
    <t>998771202</t>
  </si>
  <si>
    <t>Presun hmôt pre podlahy z dlaždíc v objektoch výšky do 12 m</t>
  </si>
  <si>
    <t xml:space="preserve">771 - Podlahy z dlaždíc  keramických  spolu: </t>
  </si>
  <si>
    <t>783 - Nátery</t>
  </si>
  <si>
    <t>783</t>
  </si>
  <si>
    <t>783221900</t>
  </si>
  <si>
    <t>Opr. nátery kov. stav. doplnk. konštr. syntet. jednonásobné</t>
  </si>
  <si>
    <t>45.44.21</t>
  </si>
  <si>
    <t>783226100</t>
  </si>
  <si>
    <t>Nátery kov. stav. doplnk. konštr. syntet. základné</t>
  </si>
  <si>
    <t xml:space="preserve">783 - Nátery  spolu: </t>
  </si>
  <si>
    <t xml:space="preserve">PRÁCE A DODÁVKY PSV  spolu: </t>
  </si>
  <si>
    <t>PRÁCE A DODÁVKY M</t>
  </si>
  <si>
    <t>M21 - 155 Elektromontáže</t>
  </si>
  <si>
    <t>921</t>
  </si>
  <si>
    <t>210010301</t>
  </si>
  <si>
    <t>Montáž krabice do muriva 1-nás KP (68) bez zapojenia, prístrojová</t>
  </si>
  <si>
    <t>M</t>
  </si>
  <si>
    <t>45.31.1*</t>
  </si>
  <si>
    <t>MK</t>
  </si>
  <si>
    <t>345600I000</t>
  </si>
  <si>
    <t>Krabica KP prístrojová 1-nás 020912 : ASD 70 (D70x45) bezhalogénová</t>
  </si>
  <si>
    <t>31.20.27</t>
  </si>
  <si>
    <t>MZ</t>
  </si>
  <si>
    <t>210010321</t>
  </si>
  <si>
    <t>Montáž krabice do muriva KR (68) vrátane zapojenia, rozvodka s vekom a svorkovnicou</t>
  </si>
  <si>
    <t>345608D000</t>
  </si>
  <si>
    <t>Krabica KR (68) rozvodná : 6400-221/3 (D71x43) kompletná (4x3/4mm2) spojenie do súvislého radu</t>
  </si>
  <si>
    <t>210010502</t>
  </si>
  <si>
    <t>Osadenie lustrovej svorky do 3x4mm2, vrátane zapojenia</t>
  </si>
  <si>
    <t>210110043</t>
  </si>
  <si>
    <t>Montáž, spínač zapustený IP20, rad.5</t>
  </si>
  <si>
    <t>345363A801</t>
  </si>
  <si>
    <t>Prepínač rad.5 Praktik 3553-05929 B, nástenný, kompletný, IP44, biely</t>
  </si>
  <si>
    <t>31.20.25</t>
  </si>
  <si>
    <t xml:space="preserve">3553-05929 B        </t>
  </si>
  <si>
    <t>210110045</t>
  </si>
  <si>
    <t>Montáž, prepínač zapustený IP20, rad.6</t>
  </si>
  <si>
    <t>345374A801</t>
  </si>
  <si>
    <t>Prepínač rad.6 Praktik 3553-06929 B, nástenný, kompletný, IP44, biely</t>
  </si>
  <si>
    <t xml:space="preserve">3553-06929 B        </t>
  </si>
  <si>
    <t>210200069</t>
  </si>
  <si>
    <t>Montáž, priemyselné svietidlo, prisadené IP54-66 - 1x svet. zdroj (LED, halog, komp)</t>
  </si>
  <si>
    <t>3482P00208</t>
  </si>
  <si>
    <t>Svietidlo do podhľadu LED IP 44</t>
  </si>
  <si>
    <t>31.50.25</t>
  </si>
  <si>
    <t>3483E0162</t>
  </si>
  <si>
    <t>Svietidlo strop., násten. LED IP 54</t>
  </si>
  <si>
    <t>31.50.30</t>
  </si>
  <si>
    <t xml:space="preserve">511 26 01           </t>
  </si>
  <si>
    <t>210810045</t>
  </si>
  <si>
    <t>Montáž, kábel Cu 750V uložený pevne CYKY 3x1,5</t>
  </si>
  <si>
    <t>341203M100</t>
  </si>
  <si>
    <t>Kábel Cu 750V : CYKY-J 3x1,5</t>
  </si>
  <si>
    <t>31.30.13</t>
  </si>
  <si>
    <t xml:space="preserve">CYKY 3x1,5          </t>
  </si>
  <si>
    <t>210810046</t>
  </si>
  <si>
    <t>Montáž, kábel Cu 750V uložený pevne CYKY 3x2,5</t>
  </si>
  <si>
    <t>341203M110</t>
  </si>
  <si>
    <t>Kábel Cu 750V : CYKY-J 3x2,5</t>
  </si>
  <si>
    <t xml:space="preserve">CYKY 3x2,5          </t>
  </si>
  <si>
    <t xml:space="preserve">M21 - 155 Elektromontáže  spolu: </t>
  </si>
  <si>
    <t xml:space="preserve">PRÁCE A DODÁVKY M  spolu: </t>
  </si>
  <si>
    <t>Za rozpočet celkom</t>
  </si>
  <si>
    <t xml:space="preserve">Spracoval:                          </t>
  </si>
  <si>
    <t>Výkaz výmer</t>
  </si>
  <si>
    <t xml:space="preserve">Dátum: </t>
  </si>
  <si>
    <t xml:space="preserve">Stavba : Výmena strešnej krytiny na obecnom úrade v Hladovke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</si>
</sst>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&quot; Sk&quot;;[Red]\-#,##0&quot; Sk&quot;"/>
    <numFmt numFmtId="165" formatCode="_-* #,##0&quot; Sk&quot;_-;\-* #,##0&quot; Sk&quot;_-;_-* &quot;- Sk&quot;_-;_-@_-"/>
    <numFmt numFmtId="166" formatCode="#,##0.000"/>
    <numFmt numFmtId="167" formatCode="#,##0.00000"/>
    <numFmt numFmtId="168" formatCode="0.000"/>
  </numFmts>
  <fonts count="16">
    <font>
      <sz val="10"/>
      <name val="Arial"/>
      <charset val="238"/>
    </font>
    <font>
      <b/>
      <sz val="7"/>
      <name val="Letter Gothic CE"/>
      <charset val="238"/>
    </font>
    <font>
      <sz val="11"/>
      <color indexed="8"/>
      <name val="Calibri"/>
      <charset val="238"/>
    </font>
    <font>
      <sz val="11"/>
      <color indexed="9"/>
      <name val="Calibri"/>
      <charset val="238"/>
    </font>
    <font>
      <b/>
      <sz val="11"/>
      <color indexed="8"/>
      <name val="Calibri"/>
      <charset val="238"/>
    </font>
    <font>
      <sz val="10"/>
      <name val="Arial CE"/>
      <charset val="238"/>
    </font>
    <font>
      <b/>
      <sz val="18"/>
      <color indexed="62"/>
      <name val="Cambria"/>
      <charset val="238"/>
    </font>
    <font>
      <sz val="11"/>
      <color indexed="10"/>
      <name val="Calibri"/>
      <charset val="238"/>
    </font>
    <font>
      <sz val="8"/>
      <name val="Arial Narrow"/>
      <charset val="238"/>
    </font>
    <font>
      <b/>
      <sz val="8"/>
      <name val="Arial Narrow"/>
      <charset val="238"/>
    </font>
    <font>
      <sz val="8"/>
      <color indexed="9"/>
      <name val="Arial Narrow"/>
      <charset val="238"/>
    </font>
    <font>
      <b/>
      <sz val="8"/>
      <color indexed="9"/>
      <name val="Arial Narrow"/>
      <charset val="238"/>
    </font>
    <font>
      <sz val="8"/>
      <color indexed="12"/>
      <name val="Arial Narrow"/>
      <charset val="238"/>
    </font>
    <font>
      <sz val="10"/>
      <name val="Arial"/>
      <charset val="238"/>
    </font>
    <font>
      <b/>
      <sz val="8"/>
      <name val="Arial Narrow"/>
      <family val="2"/>
      <charset val="238"/>
    </font>
    <font>
      <b/>
      <sz val="10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45"/>
      </patternFill>
    </fill>
    <fill>
      <patternFill patternType="solid">
        <fgColor indexed="23"/>
        <bgColor indexed="54"/>
      </patternFill>
    </fill>
    <fill>
      <patternFill patternType="solid">
        <fgColor indexed="19"/>
        <bgColor indexed="55"/>
      </patternFill>
    </fill>
  </fills>
  <borders count="10">
    <border>
      <left/>
      <right/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1">
    <xf numFmtId="0" fontId="0" fillId="0" borderId="0"/>
    <xf numFmtId="0" fontId="1" fillId="0" borderId="1">
      <alignment vertical="center"/>
    </xf>
    <xf numFmtId="0" fontId="13" fillId="0" borderId="0" applyFill="0" applyBorder="0">
      <alignment vertical="center"/>
    </xf>
    <xf numFmtId="164" fontId="1" fillId="0" borderId="1"/>
    <xf numFmtId="0" fontId="13" fillId="0" borderId="1" applyFill="0"/>
    <xf numFmtId="165" fontId="13" fillId="0" borderId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2" applyNumberFormat="0" applyFill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5" fillId="0" borderId="0"/>
    <xf numFmtId="0" fontId="1" fillId="0" borderId="0" applyBorder="0">
      <alignment vertical="center"/>
    </xf>
    <xf numFmtId="0" fontId="7" fillId="0" borderId="0" applyNumberFormat="0" applyFill="0" applyBorder="0" applyAlignment="0" applyProtection="0"/>
    <xf numFmtId="0" fontId="1" fillId="0" borderId="3">
      <alignment vertical="center"/>
    </xf>
  </cellStyleXfs>
  <cellXfs count="53">
    <xf numFmtId="0" fontId="0" fillId="0" borderId="0" xfId="0"/>
    <xf numFmtId="0" fontId="8" fillId="0" borderId="0" xfId="0" applyFont="1" applyAlignment="1" applyProtection="1">
      <alignment horizontal="right" vertical="top"/>
    </xf>
    <xf numFmtId="49" fontId="8" fillId="0" borderId="0" xfId="0" applyNumberFormat="1" applyFont="1" applyAlignment="1" applyProtection="1">
      <alignment horizontal="center" vertical="top"/>
    </xf>
    <xf numFmtId="49" fontId="8" fillId="0" borderId="0" xfId="0" applyNumberFormat="1" applyFont="1" applyAlignment="1" applyProtection="1">
      <alignment vertical="top"/>
    </xf>
    <xf numFmtId="49" fontId="8" fillId="0" borderId="0" xfId="0" applyNumberFormat="1" applyFont="1" applyAlignment="1" applyProtection="1">
      <alignment horizontal="left" vertical="top" wrapText="1"/>
    </xf>
    <xf numFmtId="166" fontId="8" fillId="0" borderId="0" xfId="0" applyNumberFormat="1" applyFont="1" applyAlignment="1" applyProtection="1">
      <alignment vertical="top"/>
    </xf>
    <xf numFmtId="0" fontId="8" fillId="0" borderId="0" xfId="0" applyFont="1" applyAlignment="1" applyProtection="1">
      <alignment vertical="top"/>
    </xf>
    <xf numFmtId="4" fontId="8" fillId="0" borderId="0" xfId="0" applyNumberFormat="1" applyFont="1" applyAlignment="1" applyProtection="1">
      <alignment vertical="top"/>
    </xf>
    <xf numFmtId="167" fontId="8" fillId="0" borderId="0" xfId="0" applyNumberFormat="1" applyFont="1" applyAlignment="1" applyProtection="1">
      <alignment vertical="top"/>
    </xf>
    <xf numFmtId="0" fontId="8" fillId="0" borderId="0" xfId="0" applyFont="1" applyAlignment="1" applyProtection="1">
      <alignment horizontal="center" vertical="top"/>
    </xf>
    <xf numFmtId="168" fontId="8" fillId="0" borderId="0" xfId="0" applyNumberFormat="1" applyFont="1" applyAlignment="1" applyProtection="1">
      <alignment vertical="top"/>
    </xf>
    <xf numFmtId="0" fontId="8" fillId="0" borderId="0" xfId="0" applyFont="1" applyProtection="1"/>
    <xf numFmtId="0" fontId="9" fillId="0" borderId="0" xfId="0" applyFont="1" applyProtection="1"/>
    <xf numFmtId="4" fontId="8" fillId="0" borderId="0" xfId="0" applyNumberFormat="1" applyFont="1" applyProtection="1"/>
    <xf numFmtId="167" fontId="8" fillId="0" borderId="0" xfId="0" applyNumberFormat="1" applyFont="1" applyProtection="1"/>
    <xf numFmtId="166" fontId="8" fillId="0" borderId="0" xfId="0" applyNumberFormat="1" applyFont="1" applyProtection="1"/>
    <xf numFmtId="0" fontId="10" fillId="0" borderId="0" xfId="27" applyFont="1"/>
    <xf numFmtId="49" fontId="8" fillId="0" borderId="0" xfId="0" applyNumberFormat="1" applyFont="1" applyProtection="1"/>
    <xf numFmtId="0" fontId="11" fillId="0" borderId="0" xfId="27" applyFont="1"/>
    <xf numFmtId="49" fontId="11" fillId="0" borderId="0" xfId="27" applyNumberFormat="1" applyFont="1"/>
    <xf numFmtId="49" fontId="8" fillId="0" borderId="0" xfId="0" applyNumberFormat="1" applyFont="1" applyAlignment="1" applyProtection="1">
      <alignment horizontal="center"/>
    </xf>
    <xf numFmtId="49" fontId="8" fillId="0" borderId="0" xfId="0" applyNumberFormat="1" applyFont="1" applyAlignment="1" applyProtection="1"/>
    <xf numFmtId="0" fontId="8" fillId="0" borderId="6" xfId="0" applyFont="1" applyBorder="1" applyAlignment="1" applyProtection="1">
      <alignment horizontal="center"/>
    </xf>
    <xf numFmtId="0" fontId="8" fillId="0" borderId="4" xfId="0" applyNumberFormat="1" applyFont="1" applyBorder="1" applyAlignment="1" applyProtection="1">
      <alignment horizontal="center"/>
    </xf>
    <xf numFmtId="0" fontId="8" fillId="0" borderId="6" xfId="0" applyNumberFormat="1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49" fontId="8" fillId="0" borderId="6" xfId="0" applyNumberFormat="1" applyFont="1" applyBorder="1" applyAlignment="1" applyProtection="1">
      <alignment horizontal="left"/>
    </xf>
    <xf numFmtId="0" fontId="8" fillId="0" borderId="6" xfId="0" applyFont="1" applyBorder="1" applyAlignment="1" applyProtection="1">
      <alignment horizontal="right"/>
    </xf>
    <xf numFmtId="0" fontId="8" fillId="0" borderId="8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/>
    </xf>
    <xf numFmtId="0" fontId="8" fillId="0" borderId="5" xfId="0" applyNumberFormat="1" applyFont="1" applyBorder="1" applyAlignment="1" applyProtection="1">
      <alignment horizontal="center"/>
    </xf>
    <xf numFmtId="0" fontId="8" fillId="0" borderId="8" xfId="0" applyNumberFormat="1" applyFont="1" applyBorder="1" applyAlignment="1" applyProtection="1">
      <alignment horizontal="center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166" fontId="8" fillId="0" borderId="8" xfId="0" applyNumberFormat="1" applyFont="1" applyBorder="1" applyProtection="1"/>
    <xf numFmtId="0" fontId="8" fillId="0" borderId="8" xfId="0" applyFont="1" applyBorder="1" applyProtection="1"/>
    <xf numFmtId="49" fontId="8" fillId="0" borderId="8" xfId="0" applyNumberFormat="1" applyFont="1" applyBorder="1" applyAlignment="1" applyProtection="1">
      <alignment horizontal="left"/>
    </xf>
    <xf numFmtId="0" fontId="8" fillId="0" borderId="8" xfId="0" applyFont="1" applyBorder="1" applyAlignment="1" applyProtection="1">
      <alignment horizontal="right"/>
    </xf>
    <xf numFmtId="49" fontId="14" fillId="0" borderId="0" xfId="0" applyNumberFormat="1" applyFont="1" applyAlignment="1" applyProtection="1">
      <alignment vertical="top"/>
    </xf>
    <xf numFmtId="49" fontId="8" fillId="0" borderId="0" xfId="0" applyNumberFormat="1" applyFont="1" applyAlignment="1" applyProtection="1">
      <alignment horizontal="right" vertical="top" wrapText="1"/>
    </xf>
    <xf numFmtId="4" fontId="14" fillId="0" borderId="0" xfId="0" applyNumberFormat="1" applyFont="1" applyAlignment="1" applyProtection="1">
      <alignment vertical="top"/>
    </xf>
    <xf numFmtId="167" fontId="14" fillId="0" borderId="0" xfId="0" applyNumberFormat="1" applyFont="1" applyAlignment="1" applyProtection="1">
      <alignment vertical="top"/>
    </xf>
    <xf numFmtId="166" fontId="14" fillId="0" borderId="0" xfId="0" applyNumberFormat="1" applyFont="1" applyAlignment="1" applyProtection="1">
      <alignment vertical="top"/>
    </xf>
    <xf numFmtId="49" fontId="10" fillId="0" borderId="0" xfId="27" applyNumberFormat="1" applyFont="1"/>
    <xf numFmtId="49" fontId="14" fillId="0" borderId="0" xfId="0" applyNumberFormat="1" applyFont="1" applyAlignment="1" applyProtection="1">
      <alignment horizontal="left" vertical="top" wrapText="1"/>
    </xf>
    <xf numFmtId="0" fontId="14" fillId="0" borderId="0" xfId="0" applyFont="1" applyProtection="1"/>
    <xf numFmtId="0" fontId="15" fillId="0" borderId="0" xfId="0" applyFont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8" fillId="0" borderId="9" xfId="0" applyFont="1" applyBorder="1" applyAlignment="1" applyProtection="1">
      <alignment horizontal="center"/>
    </xf>
  </cellXfs>
  <cellStyles count="31">
    <cellStyle name="1 000 Sk" xfId="1"/>
    <cellStyle name="1 000,-  Sk" xfId="2"/>
    <cellStyle name="1 000,- Kč" xfId="3"/>
    <cellStyle name="1 000,- Sk" xfId="4"/>
    <cellStyle name="1000 Sk_fakturuj99" xfId="5"/>
    <cellStyle name="20 % – Zvýraznění1" xfId="6"/>
    <cellStyle name="20 % – Zvýraznění2" xfId="7"/>
    <cellStyle name="20 % – Zvýraznění3" xfId="8"/>
    <cellStyle name="20 % – Zvýraznění4" xfId="9"/>
    <cellStyle name="20 % – Zvýraznění5" xfId="10"/>
    <cellStyle name="20 % – Zvýraznění6" xfId="11"/>
    <cellStyle name="40 % – Zvýraznění1" xfId="12"/>
    <cellStyle name="40 % – Zvýraznění2" xfId="13"/>
    <cellStyle name="40 % – Zvýraznění3" xfId="14"/>
    <cellStyle name="40 % – Zvýraznění4" xfId="15"/>
    <cellStyle name="40 % – Zvýraznění5" xfId="16"/>
    <cellStyle name="40 % – Zvýraznění6" xfId="17"/>
    <cellStyle name="60 % – Zvýraznění1" xfId="18"/>
    <cellStyle name="60 % – Zvýraznění2" xfId="19"/>
    <cellStyle name="60 % – Zvýraznění3" xfId="20"/>
    <cellStyle name="60 % – Zvýraznění4" xfId="21"/>
    <cellStyle name="60 % – Zvýraznění5" xfId="22"/>
    <cellStyle name="60 % – Zvýraznění6" xfId="23"/>
    <cellStyle name="Celkem" xfId="24"/>
    <cellStyle name="data" xfId="25"/>
    <cellStyle name="Název" xfId="26"/>
    <cellStyle name="Normálne" xfId="0" builtinId="0"/>
    <cellStyle name="normálne_KLs" xfId="27"/>
    <cellStyle name="TEXT 1" xfId="28"/>
    <cellStyle name="Text upozornění" xfId="29"/>
    <cellStyle name="TEXT1" xfId="3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2"/>
  <sheetViews>
    <sheetView showGridLines="0" tabSelected="1" workbookViewId="0">
      <selection activeCell="A5" sqref="A5"/>
    </sheetView>
  </sheetViews>
  <sheetFormatPr defaultColWidth="9.140625" defaultRowHeight="12.75"/>
  <cols>
    <col min="1" max="1" width="6.7109375" style="1" customWidth="1"/>
    <col min="2" max="2" width="3.7109375" style="2" customWidth="1"/>
    <col min="3" max="3" width="13" style="3" customWidth="1"/>
    <col min="4" max="4" width="35.7109375" style="4" customWidth="1"/>
    <col min="5" max="5" width="10.7109375" style="5" customWidth="1"/>
    <col min="6" max="6" width="5.28515625" style="6" customWidth="1"/>
    <col min="7" max="7" width="8.7109375" style="7" customWidth="1"/>
    <col min="8" max="9" width="9.7109375" style="7" hidden="1" customWidth="1"/>
    <col min="10" max="10" width="9.7109375" style="7" customWidth="1"/>
    <col min="11" max="11" width="7.42578125" style="8" hidden="1" customWidth="1"/>
    <col min="12" max="12" width="8.28515625" style="8" hidden="1" customWidth="1"/>
    <col min="13" max="13" width="9.140625" style="5" hidden="1" customWidth="1"/>
    <col min="14" max="14" width="7" style="5" hidden="1" customWidth="1"/>
    <col min="15" max="15" width="3.5703125" style="6" customWidth="1"/>
    <col min="16" max="16" width="12.7109375" style="6" hidden="1" customWidth="1"/>
    <col min="17" max="19" width="13.28515625" style="5" hidden="1" customWidth="1"/>
    <col min="20" max="20" width="10.5703125" style="9" hidden="1" customWidth="1"/>
    <col min="21" max="21" width="10.28515625" style="9" hidden="1" customWidth="1"/>
    <col min="22" max="22" width="5.7109375" style="9" hidden="1" customWidth="1"/>
    <col min="23" max="23" width="9.140625" style="10" hidden="1" customWidth="1"/>
    <col min="24" max="25" width="5.7109375" style="6" hidden="1" customWidth="1"/>
    <col min="26" max="26" width="7.5703125" style="6" hidden="1" customWidth="1"/>
    <col min="27" max="27" width="24.85546875" style="6" hidden="1" customWidth="1"/>
    <col min="28" max="28" width="4.28515625" style="6" hidden="1" customWidth="1"/>
    <col min="29" max="29" width="8.28515625" style="6" hidden="1" customWidth="1"/>
    <col min="30" max="30" width="8.7109375" style="6" hidden="1" customWidth="1"/>
    <col min="31" max="34" width="9.140625" style="6" hidden="1" customWidth="1"/>
    <col min="35" max="35" width="9.140625" style="11"/>
    <col min="36" max="37" width="0" style="11" hidden="1" customWidth="1"/>
    <col min="38" max="16384" width="9.140625" style="11"/>
  </cols>
  <sheetData>
    <row r="1" spans="1:37">
      <c r="A1" s="12" t="s">
        <v>64</v>
      </c>
      <c r="B1" s="11"/>
      <c r="C1" s="11"/>
      <c r="D1" s="11"/>
      <c r="E1" s="49" t="s">
        <v>457</v>
      </c>
      <c r="F1" s="11"/>
      <c r="G1" s="13"/>
      <c r="H1" s="11"/>
      <c r="I1" s="11"/>
      <c r="J1" s="13"/>
      <c r="K1" s="14"/>
      <c r="L1" s="11"/>
      <c r="M1" s="11"/>
      <c r="N1" s="11"/>
      <c r="O1" s="11"/>
      <c r="P1" s="11"/>
      <c r="Q1" s="15"/>
      <c r="R1" s="15"/>
      <c r="S1" s="15"/>
      <c r="T1" s="11"/>
      <c r="U1" s="11"/>
      <c r="V1" s="11"/>
      <c r="W1" s="11"/>
      <c r="X1" s="11"/>
      <c r="Y1" s="11"/>
      <c r="Z1" s="16" t="s">
        <v>2</v>
      </c>
      <c r="AA1" s="47" t="s">
        <v>3</v>
      </c>
      <c r="AB1" s="16" t="s">
        <v>4</v>
      </c>
      <c r="AC1" s="16" t="s">
        <v>5</v>
      </c>
      <c r="AD1" s="16" t="s">
        <v>6</v>
      </c>
      <c r="AE1" s="11"/>
      <c r="AF1" s="11"/>
      <c r="AG1" s="11"/>
      <c r="AH1" s="11"/>
    </row>
    <row r="2" spans="1:37">
      <c r="A2" s="12" t="s">
        <v>7</v>
      </c>
      <c r="B2" s="11"/>
      <c r="C2" s="11"/>
      <c r="D2" s="11"/>
      <c r="E2" s="12" t="s">
        <v>8</v>
      </c>
      <c r="F2" s="11"/>
      <c r="G2" s="13"/>
      <c r="H2" s="17"/>
      <c r="I2" s="11"/>
      <c r="J2" s="13"/>
      <c r="K2" s="14"/>
      <c r="L2" s="11"/>
      <c r="M2" s="11"/>
      <c r="N2" s="11"/>
      <c r="O2" s="11"/>
      <c r="P2" s="11"/>
      <c r="Q2" s="15"/>
      <c r="R2" s="15"/>
      <c r="S2" s="15"/>
      <c r="T2" s="11"/>
      <c r="U2" s="11"/>
      <c r="V2" s="11"/>
      <c r="W2" s="11"/>
      <c r="X2" s="11"/>
      <c r="Y2" s="11"/>
      <c r="Z2" s="16" t="s">
        <v>9</v>
      </c>
      <c r="AA2" s="18" t="s">
        <v>10</v>
      </c>
      <c r="AB2" s="18" t="s">
        <v>11</v>
      </c>
      <c r="AC2" s="18"/>
      <c r="AD2" s="19"/>
      <c r="AE2" s="11"/>
      <c r="AF2" s="11"/>
      <c r="AG2" s="11"/>
      <c r="AH2" s="11"/>
    </row>
    <row r="3" spans="1:37">
      <c r="A3" s="49" t="s">
        <v>0</v>
      </c>
      <c r="B3" s="11"/>
      <c r="C3" s="11"/>
      <c r="D3" s="11"/>
      <c r="E3" s="49" t="s">
        <v>459</v>
      </c>
      <c r="F3" s="11"/>
      <c r="G3" s="13"/>
      <c r="H3" s="11"/>
      <c r="I3" s="11"/>
      <c r="J3" s="13"/>
      <c r="K3" s="14"/>
      <c r="L3" s="11"/>
      <c r="M3" s="11"/>
      <c r="N3" s="11"/>
      <c r="O3" s="11"/>
      <c r="P3" s="11"/>
      <c r="Q3" s="15"/>
      <c r="R3" s="15"/>
      <c r="S3" s="15"/>
      <c r="T3" s="11"/>
      <c r="U3" s="11"/>
      <c r="V3" s="11"/>
      <c r="W3" s="11"/>
      <c r="X3" s="11"/>
      <c r="Y3" s="11"/>
      <c r="Z3" s="16" t="s">
        <v>12</v>
      </c>
      <c r="AA3" s="18" t="s">
        <v>13</v>
      </c>
      <c r="AB3" s="18" t="s">
        <v>11</v>
      </c>
      <c r="AC3" s="18" t="s">
        <v>14</v>
      </c>
      <c r="AD3" s="19" t="s">
        <v>15</v>
      </c>
      <c r="AE3" s="11"/>
      <c r="AF3" s="11"/>
      <c r="AG3" s="11"/>
      <c r="AH3" s="11"/>
    </row>
    <row r="4" spans="1:37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5"/>
      <c r="R4" s="15"/>
      <c r="S4" s="15"/>
      <c r="T4" s="11"/>
      <c r="U4" s="11"/>
      <c r="V4" s="11"/>
      <c r="W4" s="11"/>
      <c r="X4" s="11"/>
      <c r="Y4" s="11"/>
      <c r="Z4" s="16" t="s">
        <v>16</v>
      </c>
      <c r="AA4" s="18" t="s">
        <v>17</v>
      </c>
      <c r="AB4" s="18" t="s">
        <v>11</v>
      </c>
      <c r="AC4" s="18"/>
      <c r="AD4" s="19"/>
      <c r="AE4" s="11"/>
      <c r="AF4" s="11"/>
      <c r="AG4" s="11"/>
      <c r="AH4" s="11"/>
    </row>
    <row r="5" spans="1:37">
      <c r="A5" s="12" t="s">
        <v>460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5"/>
      <c r="R5" s="15"/>
      <c r="S5" s="15"/>
      <c r="T5" s="11"/>
      <c r="U5" s="11"/>
      <c r="V5" s="11"/>
      <c r="W5" s="11"/>
      <c r="X5" s="11"/>
      <c r="Y5" s="11"/>
      <c r="Z5" s="16" t="s">
        <v>18</v>
      </c>
      <c r="AA5" s="18" t="s">
        <v>13</v>
      </c>
      <c r="AB5" s="18" t="s">
        <v>11</v>
      </c>
      <c r="AC5" s="18" t="s">
        <v>14</v>
      </c>
      <c r="AD5" s="19" t="s">
        <v>15</v>
      </c>
      <c r="AE5" s="11"/>
      <c r="AF5" s="11"/>
      <c r="AG5" s="11"/>
      <c r="AH5" s="11"/>
    </row>
    <row r="6" spans="1:37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5"/>
      <c r="R6" s="15"/>
      <c r="S6" s="15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7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5"/>
      <c r="R7" s="15"/>
      <c r="S7" s="15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</row>
    <row r="8" spans="1:37" ht="13.5">
      <c r="A8" s="11"/>
      <c r="B8" s="20"/>
      <c r="C8" s="21"/>
      <c r="D8" s="50" t="s">
        <v>458</v>
      </c>
      <c r="E8" s="15"/>
      <c r="F8" s="11"/>
      <c r="G8" s="13"/>
      <c r="H8" s="13"/>
      <c r="I8" s="13"/>
      <c r="J8" s="13"/>
      <c r="K8" s="14"/>
      <c r="L8" s="14"/>
      <c r="M8" s="15"/>
      <c r="N8" s="15"/>
      <c r="O8" s="11"/>
      <c r="P8" s="11"/>
      <c r="Q8" s="15"/>
      <c r="R8" s="15"/>
      <c r="S8" s="15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</row>
    <row r="9" spans="1:37">
      <c r="A9" s="22" t="s">
        <v>19</v>
      </c>
      <c r="B9" s="22" t="s">
        <v>20</v>
      </c>
      <c r="C9" s="22" t="s">
        <v>21</v>
      </c>
      <c r="D9" s="22" t="s">
        <v>22</v>
      </c>
      <c r="E9" s="22" t="s">
        <v>23</v>
      </c>
      <c r="F9" s="22" t="s">
        <v>24</v>
      </c>
      <c r="G9" s="22" t="s">
        <v>25</v>
      </c>
      <c r="H9" s="22" t="s">
        <v>26</v>
      </c>
      <c r="I9" s="22" t="s">
        <v>27</v>
      </c>
      <c r="J9" s="22" t="s">
        <v>28</v>
      </c>
      <c r="K9" s="51" t="s">
        <v>29</v>
      </c>
      <c r="L9" s="51"/>
      <c r="M9" s="52" t="s">
        <v>30</v>
      </c>
      <c r="N9" s="52"/>
      <c r="O9" s="22" t="s">
        <v>1</v>
      </c>
      <c r="P9" s="23" t="s">
        <v>31</v>
      </c>
      <c r="Q9" s="24" t="s">
        <v>23</v>
      </c>
      <c r="R9" s="24" t="s">
        <v>23</v>
      </c>
      <c r="S9" s="23" t="s">
        <v>23</v>
      </c>
      <c r="T9" s="25" t="s">
        <v>32</v>
      </c>
      <c r="U9" s="26" t="s">
        <v>33</v>
      </c>
      <c r="V9" s="27" t="s">
        <v>34</v>
      </c>
      <c r="W9" s="22" t="s">
        <v>35</v>
      </c>
      <c r="X9" s="22" t="s">
        <v>36</v>
      </c>
      <c r="Y9" s="22" t="s">
        <v>37</v>
      </c>
      <c r="Z9" s="28" t="s">
        <v>38</v>
      </c>
      <c r="AA9" s="28" t="s">
        <v>39</v>
      </c>
      <c r="AB9" s="22" t="s">
        <v>34</v>
      </c>
      <c r="AC9" s="22" t="s">
        <v>40</v>
      </c>
      <c r="AD9" s="22" t="s">
        <v>41</v>
      </c>
      <c r="AE9" s="29" t="s">
        <v>42</v>
      </c>
      <c r="AF9" s="29" t="s">
        <v>43</v>
      </c>
      <c r="AG9" s="29" t="s">
        <v>23</v>
      </c>
      <c r="AH9" s="29" t="s">
        <v>44</v>
      </c>
      <c r="AJ9" s="11" t="s">
        <v>65</v>
      </c>
      <c r="AK9" s="11" t="s">
        <v>67</v>
      </c>
    </row>
    <row r="10" spans="1:37">
      <c r="A10" s="30" t="s">
        <v>45</v>
      </c>
      <c r="B10" s="30" t="s">
        <v>46</v>
      </c>
      <c r="C10" s="31"/>
      <c r="D10" s="30" t="s">
        <v>47</v>
      </c>
      <c r="E10" s="30" t="s">
        <v>48</v>
      </c>
      <c r="F10" s="30" t="s">
        <v>49</v>
      </c>
      <c r="G10" s="30" t="s">
        <v>50</v>
      </c>
      <c r="H10" s="30" t="s">
        <v>51</v>
      </c>
      <c r="I10" s="30" t="s">
        <v>52</v>
      </c>
      <c r="J10" s="30"/>
      <c r="K10" s="30" t="s">
        <v>25</v>
      </c>
      <c r="L10" s="30" t="s">
        <v>28</v>
      </c>
      <c r="M10" s="32" t="s">
        <v>25</v>
      </c>
      <c r="N10" s="30" t="s">
        <v>28</v>
      </c>
      <c r="O10" s="30" t="s">
        <v>53</v>
      </c>
      <c r="P10" s="33"/>
      <c r="Q10" s="34" t="s">
        <v>54</v>
      </c>
      <c r="R10" s="34" t="s">
        <v>55</v>
      </c>
      <c r="S10" s="33" t="s">
        <v>56</v>
      </c>
      <c r="T10" s="35" t="s">
        <v>57</v>
      </c>
      <c r="U10" s="36" t="s">
        <v>58</v>
      </c>
      <c r="V10" s="37" t="s">
        <v>59</v>
      </c>
      <c r="W10" s="38"/>
      <c r="X10" s="39"/>
      <c r="Y10" s="39"/>
      <c r="Z10" s="40" t="s">
        <v>60</v>
      </c>
      <c r="AA10" s="40" t="s">
        <v>45</v>
      </c>
      <c r="AB10" s="30" t="s">
        <v>61</v>
      </c>
      <c r="AC10" s="39"/>
      <c r="AD10" s="39"/>
      <c r="AE10" s="41"/>
      <c r="AF10" s="41"/>
      <c r="AG10" s="41"/>
      <c r="AH10" s="41"/>
      <c r="AJ10" s="11" t="s">
        <v>66</v>
      </c>
      <c r="AK10" s="11" t="s">
        <v>68</v>
      </c>
    </row>
    <row r="12" spans="1:37">
      <c r="B12" s="42" t="s">
        <v>69</v>
      </c>
    </row>
    <row r="13" spans="1:37">
      <c r="B13" s="3" t="s">
        <v>70</v>
      </c>
    </row>
    <row r="14" spans="1:37">
      <c r="A14" s="1">
        <v>1</v>
      </c>
      <c r="B14" s="2" t="s">
        <v>71</v>
      </c>
      <c r="C14" s="3" t="s">
        <v>72</v>
      </c>
      <c r="D14" s="4" t="s">
        <v>73</v>
      </c>
      <c r="E14" s="5">
        <v>1.944</v>
      </c>
      <c r="F14" s="6" t="s">
        <v>74</v>
      </c>
      <c r="H14" s="7">
        <f>ROUND(E14*G14,2)</f>
        <v>0</v>
      </c>
      <c r="J14" s="7">
        <f>ROUND(E14*G14,2)</f>
        <v>0</v>
      </c>
      <c r="L14" s="8">
        <f>E14*K14</f>
        <v>0</v>
      </c>
      <c r="N14" s="5">
        <f>E14*M14</f>
        <v>0</v>
      </c>
      <c r="P14" s="6" t="s">
        <v>75</v>
      </c>
      <c r="V14" s="9" t="s">
        <v>63</v>
      </c>
      <c r="Z14" s="6" t="s">
        <v>76</v>
      </c>
      <c r="AJ14" s="11" t="s">
        <v>77</v>
      </c>
      <c r="AK14" s="11" t="s">
        <v>78</v>
      </c>
    </row>
    <row r="15" spans="1:37">
      <c r="A15" s="1">
        <v>2</v>
      </c>
      <c r="B15" s="2" t="s">
        <v>71</v>
      </c>
      <c r="C15" s="3" t="s">
        <v>79</v>
      </c>
      <c r="D15" s="4" t="s">
        <v>80</v>
      </c>
      <c r="E15" s="5">
        <v>1.944</v>
      </c>
      <c r="F15" s="6" t="s">
        <v>74</v>
      </c>
      <c r="H15" s="7">
        <f>ROUND(E15*G15,2)</f>
        <v>0</v>
      </c>
      <c r="J15" s="7">
        <f>ROUND(E15*G15,2)</f>
        <v>0</v>
      </c>
      <c r="L15" s="8">
        <f>E15*K15</f>
        <v>0</v>
      </c>
      <c r="N15" s="5">
        <f>E15*M15</f>
        <v>0</v>
      </c>
      <c r="P15" s="6" t="s">
        <v>75</v>
      </c>
      <c r="V15" s="9" t="s">
        <v>63</v>
      </c>
      <c r="Z15" s="6" t="s">
        <v>76</v>
      </c>
      <c r="AJ15" s="11" t="s">
        <v>77</v>
      </c>
      <c r="AK15" s="11" t="s">
        <v>78</v>
      </c>
    </row>
    <row r="16" spans="1:37">
      <c r="A16" s="1">
        <v>3</v>
      </c>
      <c r="B16" s="2" t="s">
        <v>71</v>
      </c>
      <c r="C16" s="3" t="s">
        <v>81</v>
      </c>
      <c r="D16" s="4" t="s">
        <v>82</v>
      </c>
      <c r="E16" s="5">
        <v>1.944</v>
      </c>
      <c r="F16" s="6" t="s">
        <v>74</v>
      </c>
      <c r="H16" s="7">
        <f>ROUND(E16*G16,2)</f>
        <v>0</v>
      </c>
      <c r="J16" s="7">
        <f>ROUND(E16*G16,2)</f>
        <v>0</v>
      </c>
      <c r="L16" s="8">
        <f>E16*K16</f>
        <v>0</v>
      </c>
      <c r="N16" s="5">
        <f>E16*M16</f>
        <v>0</v>
      </c>
      <c r="P16" s="6" t="s">
        <v>75</v>
      </c>
      <c r="V16" s="9" t="s">
        <v>63</v>
      </c>
      <c r="Z16" s="6" t="s">
        <v>83</v>
      </c>
      <c r="AJ16" s="11" t="s">
        <v>77</v>
      </c>
      <c r="AK16" s="11" t="s">
        <v>78</v>
      </c>
    </row>
    <row r="17" spans="1:37">
      <c r="D17" s="43" t="s">
        <v>84</v>
      </c>
      <c r="E17" s="44">
        <f>J17</f>
        <v>0</v>
      </c>
      <c r="H17" s="44">
        <f>SUM(H12:H16)</f>
        <v>0</v>
      </c>
      <c r="I17" s="44">
        <f>SUM(I12:I16)</f>
        <v>0</v>
      </c>
      <c r="J17" s="44">
        <f>SUM(J12:J16)</f>
        <v>0</v>
      </c>
      <c r="L17" s="45">
        <f>SUM(L12:L16)</f>
        <v>0</v>
      </c>
      <c r="N17" s="46">
        <f>SUM(N12:N16)</f>
        <v>0</v>
      </c>
      <c r="W17" s="10">
        <f>SUM(W12:W16)</f>
        <v>0</v>
      </c>
    </row>
    <row r="19" spans="1:37">
      <c r="B19" s="3" t="s">
        <v>85</v>
      </c>
    </row>
    <row r="20" spans="1:37">
      <c r="A20" s="1">
        <v>4</v>
      </c>
      <c r="B20" s="2" t="s">
        <v>86</v>
      </c>
      <c r="C20" s="3" t="s">
        <v>87</v>
      </c>
      <c r="D20" s="4" t="s">
        <v>88</v>
      </c>
      <c r="E20" s="5">
        <v>1.944</v>
      </c>
      <c r="F20" s="6" t="s">
        <v>74</v>
      </c>
      <c r="H20" s="7">
        <f>ROUND(E20*G20,2)</f>
        <v>0</v>
      </c>
      <c r="J20" s="7">
        <f>ROUND(E20*G20,2)</f>
        <v>0</v>
      </c>
      <c r="K20" s="8">
        <v>2.4193099999999998</v>
      </c>
      <c r="L20" s="8">
        <f>E20*K20</f>
        <v>4.7031386399999997</v>
      </c>
      <c r="N20" s="5">
        <f>E20*M20</f>
        <v>0</v>
      </c>
      <c r="P20" s="6" t="s">
        <v>75</v>
      </c>
      <c r="V20" s="9" t="s">
        <v>63</v>
      </c>
      <c r="Z20" s="6" t="s">
        <v>89</v>
      </c>
      <c r="AJ20" s="11" t="s">
        <v>77</v>
      </c>
      <c r="AK20" s="11" t="s">
        <v>78</v>
      </c>
    </row>
    <row r="21" spans="1:37">
      <c r="D21" s="43" t="s">
        <v>90</v>
      </c>
      <c r="E21" s="44">
        <f>J21</f>
        <v>0</v>
      </c>
      <c r="H21" s="44">
        <f>SUM(H19:H20)</f>
        <v>0</v>
      </c>
      <c r="I21" s="44">
        <f>SUM(I19:I20)</f>
        <v>0</v>
      </c>
      <c r="J21" s="44">
        <f>SUM(J19:J20)</f>
        <v>0</v>
      </c>
      <c r="L21" s="45">
        <f>SUM(L19:L20)</f>
        <v>4.7031386399999997</v>
      </c>
      <c r="N21" s="46">
        <f>SUM(N19:N20)</f>
        <v>0</v>
      </c>
      <c r="W21" s="10">
        <f>SUM(W19:W20)</f>
        <v>0</v>
      </c>
    </row>
    <row r="23" spans="1:37">
      <c r="B23" s="3" t="s">
        <v>91</v>
      </c>
    </row>
    <row r="24" spans="1:37" ht="25.5">
      <c r="A24" s="1">
        <v>5</v>
      </c>
      <c r="B24" s="2" t="s">
        <v>86</v>
      </c>
      <c r="C24" s="3" t="s">
        <v>92</v>
      </c>
      <c r="D24" s="4" t="s">
        <v>93</v>
      </c>
      <c r="E24" s="5">
        <v>5.94</v>
      </c>
      <c r="F24" s="6" t="s">
        <v>74</v>
      </c>
      <c r="H24" s="7">
        <f>ROUND(E24*G24,2)</f>
        <v>0</v>
      </c>
      <c r="J24" s="7">
        <f>ROUND(E24*G24,2)</f>
        <v>0</v>
      </c>
      <c r="K24" s="8">
        <v>0.56767000000000001</v>
      </c>
      <c r="L24" s="8">
        <f>E24*K24</f>
        <v>3.3719598000000004</v>
      </c>
      <c r="N24" s="5">
        <f>E24*M24</f>
        <v>0</v>
      </c>
      <c r="P24" s="6" t="s">
        <v>75</v>
      </c>
      <c r="V24" s="9" t="s">
        <v>63</v>
      </c>
      <c r="Z24" s="6" t="s">
        <v>94</v>
      </c>
      <c r="AJ24" s="11" t="s">
        <v>77</v>
      </c>
      <c r="AK24" s="11" t="s">
        <v>78</v>
      </c>
    </row>
    <row r="25" spans="1:37">
      <c r="A25" s="1">
        <v>6</v>
      </c>
      <c r="B25" s="2" t="s">
        <v>86</v>
      </c>
      <c r="C25" s="3" t="s">
        <v>95</v>
      </c>
      <c r="D25" s="4" t="s">
        <v>96</v>
      </c>
      <c r="E25" s="5">
        <v>3</v>
      </c>
      <c r="F25" s="6" t="s">
        <v>97</v>
      </c>
      <c r="H25" s="7">
        <f>ROUND(E25*G25,2)</f>
        <v>0</v>
      </c>
      <c r="J25" s="7">
        <f>ROUND(E25*G25,2)</f>
        <v>0</v>
      </c>
      <c r="K25" s="8">
        <v>5.9540000000000003E-2</v>
      </c>
      <c r="L25" s="8">
        <f>E25*K25</f>
        <v>0.17862</v>
      </c>
      <c r="N25" s="5">
        <f>E25*M25</f>
        <v>0</v>
      </c>
      <c r="P25" s="6" t="s">
        <v>75</v>
      </c>
      <c r="V25" s="9" t="s">
        <v>63</v>
      </c>
      <c r="Z25" s="6" t="s">
        <v>94</v>
      </c>
      <c r="AJ25" s="11" t="s">
        <v>77</v>
      </c>
      <c r="AK25" s="11" t="s">
        <v>78</v>
      </c>
    </row>
    <row r="26" spans="1:37">
      <c r="D26" s="43" t="s">
        <v>98</v>
      </c>
      <c r="E26" s="44">
        <f>J26</f>
        <v>0</v>
      </c>
      <c r="H26" s="44">
        <f>SUM(H23:H25)</f>
        <v>0</v>
      </c>
      <c r="I26" s="44">
        <f>SUM(I23:I25)</f>
        <v>0</v>
      </c>
      <c r="J26" s="44">
        <f>SUM(J23:J25)</f>
        <v>0</v>
      </c>
      <c r="L26" s="45">
        <f>SUM(L23:L25)</f>
        <v>3.5505798000000004</v>
      </c>
      <c r="N26" s="46">
        <f>SUM(N23:N25)</f>
        <v>0</v>
      </c>
      <c r="W26" s="10">
        <f>SUM(W23:W25)</f>
        <v>0</v>
      </c>
    </row>
    <row r="28" spans="1:37">
      <c r="B28" s="3" t="s">
        <v>99</v>
      </c>
    </row>
    <row r="29" spans="1:37">
      <c r="A29" s="1">
        <v>7</v>
      </c>
      <c r="B29" s="2" t="s">
        <v>86</v>
      </c>
      <c r="C29" s="3" t="s">
        <v>100</v>
      </c>
      <c r="D29" s="4" t="s">
        <v>101</v>
      </c>
      <c r="E29" s="5">
        <v>1.65</v>
      </c>
      <c r="F29" s="6" t="s">
        <v>74</v>
      </c>
      <c r="H29" s="7">
        <f>ROUND(E29*G29,2)</f>
        <v>0</v>
      </c>
      <c r="J29" s="7">
        <f>ROUND(E29*G29,2)</f>
        <v>0</v>
      </c>
      <c r="K29" s="8">
        <v>2.42103</v>
      </c>
      <c r="L29" s="8">
        <f>E29*K29</f>
        <v>3.9946994999999998</v>
      </c>
      <c r="N29" s="5">
        <f>E29*M29</f>
        <v>0</v>
      </c>
      <c r="P29" s="6" t="s">
        <v>75</v>
      </c>
      <c r="V29" s="9" t="s">
        <v>63</v>
      </c>
      <c r="Z29" s="6" t="s">
        <v>89</v>
      </c>
      <c r="AJ29" s="11" t="s">
        <v>77</v>
      </c>
      <c r="AK29" s="11" t="s">
        <v>78</v>
      </c>
    </row>
    <row r="30" spans="1:37">
      <c r="A30" s="1">
        <v>8</v>
      </c>
      <c r="B30" s="2" t="s">
        <v>86</v>
      </c>
      <c r="C30" s="3" t="s">
        <v>102</v>
      </c>
      <c r="D30" s="4" t="s">
        <v>103</v>
      </c>
      <c r="E30" s="5">
        <v>15.4</v>
      </c>
      <c r="F30" s="6" t="s">
        <v>104</v>
      </c>
      <c r="H30" s="7">
        <f>ROUND(E30*G30,2)</f>
        <v>0</v>
      </c>
      <c r="J30" s="7">
        <f>ROUND(E30*G30,2)</f>
        <v>0</v>
      </c>
      <c r="K30" s="8">
        <v>3.3500000000000001E-3</v>
      </c>
      <c r="L30" s="8">
        <f>E30*K30</f>
        <v>5.1590000000000004E-2</v>
      </c>
      <c r="N30" s="5">
        <f>E30*M30</f>
        <v>0</v>
      </c>
      <c r="P30" s="6" t="s">
        <v>75</v>
      </c>
      <c r="V30" s="9" t="s">
        <v>63</v>
      </c>
      <c r="Z30" s="6" t="s">
        <v>89</v>
      </c>
      <c r="AJ30" s="11" t="s">
        <v>77</v>
      </c>
      <c r="AK30" s="11" t="s">
        <v>78</v>
      </c>
    </row>
    <row r="31" spans="1:37">
      <c r="A31" s="1">
        <v>9</v>
      </c>
      <c r="B31" s="2" t="s">
        <v>86</v>
      </c>
      <c r="C31" s="3" t="s">
        <v>105</v>
      </c>
      <c r="D31" s="4" t="s">
        <v>106</v>
      </c>
      <c r="E31" s="5">
        <v>15.4</v>
      </c>
      <c r="F31" s="6" t="s">
        <v>104</v>
      </c>
      <c r="H31" s="7">
        <f>ROUND(E31*G31,2)</f>
        <v>0</v>
      </c>
      <c r="J31" s="7">
        <f>ROUND(E31*G31,2)</f>
        <v>0</v>
      </c>
      <c r="L31" s="8">
        <f>E31*K31</f>
        <v>0</v>
      </c>
      <c r="N31" s="5">
        <f>E31*M31</f>
        <v>0</v>
      </c>
      <c r="P31" s="6" t="s">
        <v>75</v>
      </c>
      <c r="V31" s="9" t="s">
        <v>63</v>
      </c>
      <c r="Z31" s="6" t="s">
        <v>89</v>
      </c>
      <c r="AJ31" s="11" t="s">
        <v>77</v>
      </c>
      <c r="AK31" s="11" t="s">
        <v>78</v>
      </c>
    </row>
    <row r="32" spans="1:37">
      <c r="A32" s="1">
        <v>10</v>
      </c>
      <c r="B32" s="2" t="s">
        <v>86</v>
      </c>
      <c r="C32" s="3" t="s">
        <v>107</v>
      </c>
      <c r="D32" s="4" t="s">
        <v>108</v>
      </c>
      <c r="E32" s="5">
        <v>0.106</v>
      </c>
      <c r="F32" s="6" t="s">
        <v>109</v>
      </c>
      <c r="H32" s="7">
        <f>ROUND(E32*G32,2)</f>
        <v>0</v>
      </c>
      <c r="J32" s="7">
        <f>ROUND(E32*G32,2)</f>
        <v>0</v>
      </c>
      <c r="K32" s="8">
        <v>1.0415700000000001</v>
      </c>
      <c r="L32" s="8">
        <f>E32*K32</f>
        <v>0.11040642000000001</v>
      </c>
      <c r="N32" s="5">
        <f>E32*M32</f>
        <v>0</v>
      </c>
      <c r="P32" s="6" t="s">
        <v>75</v>
      </c>
      <c r="V32" s="9" t="s">
        <v>63</v>
      </c>
      <c r="Z32" s="6" t="s">
        <v>89</v>
      </c>
      <c r="AJ32" s="11" t="s">
        <v>77</v>
      </c>
      <c r="AK32" s="11" t="s">
        <v>78</v>
      </c>
    </row>
    <row r="33" spans="1:37">
      <c r="D33" s="43" t="s">
        <v>110</v>
      </c>
      <c r="E33" s="44">
        <f>J33</f>
        <v>0</v>
      </c>
      <c r="H33" s="44">
        <f>SUM(H28:H32)</f>
        <v>0</v>
      </c>
      <c r="I33" s="44">
        <f>SUM(I28:I32)</f>
        <v>0</v>
      </c>
      <c r="J33" s="44">
        <f>SUM(J28:J32)</f>
        <v>0</v>
      </c>
      <c r="L33" s="45">
        <f>SUM(L28:L32)</f>
        <v>4.1566959199999998</v>
      </c>
      <c r="N33" s="46">
        <f>SUM(N28:N32)</f>
        <v>0</v>
      </c>
      <c r="W33" s="10">
        <f>SUM(W28:W32)</f>
        <v>0</v>
      </c>
    </row>
    <row r="35" spans="1:37">
      <c r="B35" s="3" t="s">
        <v>111</v>
      </c>
    </row>
    <row r="36" spans="1:37" ht="25.5">
      <c r="A36" s="1">
        <v>11</v>
      </c>
      <c r="B36" s="2" t="s">
        <v>112</v>
      </c>
      <c r="C36" s="3" t="s">
        <v>113</v>
      </c>
      <c r="D36" s="4" t="s">
        <v>114</v>
      </c>
      <c r="E36" s="5">
        <v>3.92</v>
      </c>
      <c r="F36" s="6" t="s">
        <v>104</v>
      </c>
      <c r="H36" s="7">
        <f t="shared" ref="H36:H43" si="0">ROUND(E36*G36,2)</f>
        <v>0</v>
      </c>
      <c r="J36" s="7">
        <f t="shared" ref="J36:J43" si="1">ROUND(E36*G36,2)</f>
        <v>0</v>
      </c>
      <c r="K36" s="8">
        <v>5.731E-2</v>
      </c>
      <c r="L36" s="8">
        <f t="shared" ref="L36:L43" si="2">E36*K36</f>
        <v>0.2246552</v>
      </c>
      <c r="N36" s="5">
        <f t="shared" ref="N36:N43" si="3">E36*M36</f>
        <v>0</v>
      </c>
      <c r="P36" s="6" t="s">
        <v>75</v>
      </c>
      <c r="V36" s="9" t="s">
        <v>63</v>
      </c>
      <c r="Z36" s="6" t="s">
        <v>115</v>
      </c>
      <c r="AJ36" s="11" t="s">
        <v>77</v>
      </c>
      <c r="AK36" s="11" t="s">
        <v>78</v>
      </c>
    </row>
    <row r="37" spans="1:37" ht="25.5">
      <c r="A37" s="1">
        <v>12</v>
      </c>
      <c r="B37" s="2" t="s">
        <v>86</v>
      </c>
      <c r="C37" s="3" t="s">
        <v>116</v>
      </c>
      <c r="D37" s="4" t="s">
        <v>117</v>
      </c>
      <c r="E37" s="5">
        <v>26.4</v>
      </c>
      <c r="F37" s="6" t="s">
        <v>104</v>
      </c>
      <c r="H37" s="7">
        <f t="shared" si="0"/>
        <v>0</v>
      </c>
      <c r="J37" s="7">
        <f t="shared" si="1"/>
        <v>0</v>
      </c>
      <c r="K37" s="8">
        <v>4.0000000000000001E-3</v>
      </c>
      <c r="L37" s="8">
        <f t="shared" si="2"/>
        <v>0.1056</v>
      </c>
      <c r="N37" s="5">
        <f t="shared" si="3"/>
        <v>0</v>
      </c>
      <c r="P37" s="6" t="s">
        <v>75</v>
      </c>
      <c r="V37" s="9" t="s">
        <v>63</v>
      </c>
      <c r="Z37" s="6" t="s">
        <v>115</v>
      </c>
      <c r="AJ37" s="11" t="s">
        <v>77</v>
      </c>
      <c r="AK37" s="11" t="s">
        <v>78</v>
      </c>
    </row>
    <row r="38" spans="1:37" ht="25.5">
      <c r="A38" s="1">
        <v>13</v>
      </c>
      <c r="B38" s="2" t="s">
        <v>86</v>
      </c>
      <c r="C38" s="3" t="s">
        <v>118</v>
      </c>
      <c r="D38" s="4" t="s">
        <v>119</v>
      </c>
      <c r="E38" s="5">
        <v>36.1</v>
      </c>
      <c r="F38" s="6" t="s">
        <v>120</v>
      </c>
      <c r="H38" s="7">
        <f t="shared" si="0"/>
        <v>0</v>
      </c>
      <c r="J38" s="7">
        <f t="shared" si="1"/>
        <v>0</v>
      </c>
      <c r="L38" s="8">
        <f t="shared" si="2"/>
        <v>0</v>
      </c>
      <c r="N38" s="5">
        <f t="shared" si="3"/>
        <v>0</v>
      </c>
      <c r="P38" s="6" t="s">
        <v>75</v>
      </c>
      <c r="V38" s="9" t="s">
        <v>63</v>
      </c>
      <c r="Z38" s="6" t="s">
        <v>115</v>
      </c>
      <c r="AJ38" s="11" t="s">
        <v>77</v>
      </c>
      <c r="AK38" s="11" t="s">
        <v>78</v>
      </c>
    </row>
    <row r="39" spans="1:37" ht="25.5">
      <c r="A39" s="1">
        <v>14</v>
      </c>
      <c r="B39" s="2" t="s">
        <v>86</v>
      </c>
      <c r="C39" s="3" t="s">
        <v>121</v>
      </c>
      <c r="D39" s="4" t="s">
        <v>122</v>
      </c>
      <c r="E39" s="5">
        <v>27.31</v>
      </c>
      <c r="F39" s="6" t="s">
        <v>104</v>
      </c>
      <c r="H39" s="7">
        <f t="shared" si="0"/>
        <v>0</v>
      </c>
      <c r="J39" s="7">
        <f t="shared" si="1"/>
        <v>0</v>
      </c>
      <c r="K39" s="8">
        <v>3.3E-4</v>
      </c>
      <c r="L39" s="8">
        <f t="shared" si="2"/>
        <v>9.0122999999999991E-3</v>
      </c>
      <c r="N39" s="5">
        <f t="shared" si="3"/>
        <v>0</v>
      </c>
      <c r="P39" s="6" t="s">
        <v>75</v>
      </c>
      <c r="V39" s="9" t="s">
        <v>63</v>
      </c>
      <c r="Z39" s="6" t="s">
        <v>115</v>
      </c>
      <c r="AJ39" s="11" t="s">
        <v>77</v>
      </c>
      <c r="AK39" s="11" t="s">
        <v>78</v>
      </c>
    </row>
    <row r="40" spans="1:37" ht="25.5">
      <c r="A40" s="1">
        <v>15</v>
      </c>
      <c r="B40" s="2" t="s">
        <v>86</v>
      </c>
      <c r="C40" s="3" t="s">
        <v>123</v>
      </c>
      <c r="D40" s="4" t="s">
        <v>124</v>
      </c>
      <c r="E40" s="5">
        <v>27.31</v>
      </c>
      <c r="F40" s="6" t="s">
        <v>104</v>
      </c>
      <c r="H40" s="7">
        <f t="shared" si="0"/>
        <v>0</v>
      </c>
      <c r="J40" s="7">
        <f t="shared" si="1"/>
        <v>0</v>
      </c>
      <c r="K40" s="8">
        <v>4.1000000000000003E-3</v>
      </c>
      <c r="L40" s="8">
        <f t="shared" si="2"/>
        <v>0.111971</v>
      </c>
      <c r="N40" s="5">
        <f t="shared" si="3"/>
        <v>0</v>
      </c>
      <c r="P40" s="6" t="s">
        <v>75</v>
      </c>
      <c r="V40" s="9" t="s">
        <v>63</v>
      </c>
      <c r="Z40" s="6" t="s">
        <v>115</v>
      </c>
      <c r="AJ40" s="11" t="s">
        <v>77</v>
      </c>
      <c r="AK40" s="11" t="s">
        <v>78</v>
      </c>
    </row>
    <row r="41" spans="1:37" ht="25.5">
      <c r="A41" s="1">
        <v>16</v>
      </c>
      <c r="B41" s="2" t="s">
        <v>86</v>
      </c>
      <c r="C41" s="3" t="s">
        <v>125</v>
      </c>
      <c r="D41" s="4" t="s">
        <v>126</v>
      </c>
      <c r="E41" s="5">
        <v>27.31</v>
      </c>
      <c r="F41" s="6" t="s">
        <v>104</v>
      </c>
      <c r="H41" s="7">
        <f t="shared" si="0"/>
        <v>0</v>
      </c>
      <c r="J41" s="7">
        <f t="shared" si="1"/>
        <v>0</v>
      </c>
      <c r="K41" s="8">
        <v>1.2999999999999999E-4</v>
      </c>
      <c r="L41" s="8">
        <f t="shared" si="2"/>
        <v>3.5502999999999997E-3</v>
      </c>
      <c r="N41" s="5">
        <f t="shared" si="3"/>
        <v>0</v>
      </c>
      <c r="P41" s="6" t="s">
        <v>75</v>
      </c>
      <c r="V41" s="9" t="s">
        <v>63</v>
      </c>
      <c r="Z41" s="6" t="s">
        <v>115</v>
      </c>
      <c r="AJ41" s="11" t="s">
        <v>77</v>
      </c>
      <c r="AK41" s="11" t="s">
        <v>78</v>
      </c>
    </row>
    <row r="42" spans="1:37">
      <c r="A42" s="1">
        <v>17</v>
      </c>
      <c r="B42" s="2" t="s">
        <v>86</v>
      </c>
      <c r="C42" s="3" t="s">
        <v>127</v>
      </c>
      <c r="D42" s="4" t="s">
        <v>128</v>
      </c>
      <c r="E42" s="5">
        <v>1.5269999999999999</v>
      </c>
      <c r="F42" s="6" t="s">
        <v>74</v>
      </c>
      <c r="H42" s="7">
        <f t="shared" si="0"/>
        <v>0</v>
      </c>
      <c r="J42" s="7">
        <f t="shared" si="1"/>
        <v>0</v>
      </c>
      <c r="K42" s="8">
        <v>2.42103</v>
      </c>
      <c r="L42" s="8">
        <f t="shared" si="2"/>
        <v>3.6969128099999997</v>
      </c>
      <c r="N42" s="5">
        <f t="shared" si="3"/>
        <v>0</v>
      </c>
      <c r="P42" s="6" t="s">
        <v>75</v>
      </c>
      <c r="V42" s="9" t="s">
        <v>63</v>
      </c>
      <c r="Z42" s="6" t="s">
        <v>89</v>
      </c>
      <c r="AJ42" s="11" t="s">
        <v>77</v>
      </c>
      <c r="AK42" s="11" t="s">
        <v>78</v>
      </c>
    </row>
    <row r="43" spans="1:37" ht="25.5">
      <c r="A43" s="1">
        <v>18</v>
      </c>
      <c r="B43" s="2" t="s">
        <v>86</v>
      </c>
      <c r="C43" s="3" t="s">
        <v>129</v>
      </c>
      <c r="D43" s="4" t="s">
        <v>130</v>
      </c>
      <c r="E43" s="5">
        <v>30.53</v>
      </c>
      <c r="F43" s="6" t="s">
        <v>104</v>
      </c>
      <c r="H43" s="7">
        <f t="shared" si="0"/>
        <v>0</v>
      </c>
      <c r="J43" s="7">
        <f t="shared" si="1"/>
        <v>0</v>
      </c>
      <c r="K43" s="8">
        <v>1.58E-3</v>
      </c>
      <c r="L43" s="8">
        <f t="shared" si="2"/>
        <v>4.82374E-2</v>
      </c>
      <c r="N43" s="5">
        <f t="shared" si="3"/>
        <v>0</v>
      </c>
      <c r="P43" s="6" t="s">
        <v>75</v>
      </c>
      <c r="V43" s="9" t="s">
        <v>63</v>
      </c>
      <c r="Z43" s="6" t="s">
        <v>131</v>
      </c>
      <c r="AJ43" s="11" t="s">
        <v>77</v>
      </c>
      <c r="AK43" s="11" t="s">
        <v>78</v>
      </c>
    </row>
    <row r="44" spans="1:37">
      <c r="D44" s="43" t="s">
        <v>132</v>
      </c>
      <c r="E44" s="44">
        <f>J44</f>
        <v>0</v>
      </c>
      <c r="H44" s="44">
        <f>SUM(H35:H43)</f>
        <v>0</v>
      </c>
      <c r="I44" s="44">
        <f>SUM(I35:I43)</f>
        <v>0</v>
      </c>
      <c r="J44" s="44">
        <f>SUM(J35:J43)</f>
        <v>0</v>
      </c>
      <c r="L44" s="45">
        <f>SUM(L35:L43)</f>
        <v>4.1999390099999996</v>
      </c>
      <c r="N44" s="46">
        <f>SUM(N35:N43)</f>
        <v>0</v>
      </c>
      <c r="W44" s="10">
        <f>SUM(W35:W43)</f>
        <v>0</v>
      </c>
    </row>
    <row r="46" spans="1:37">
      <c r="B46" s="3" t="s">
        <v>133</v>
      </c>
    </row>
    <row r="47" spans="1:37">
      <c r="A47" s="1">
        <v>19</v>
      </c>
      <c r="B47" s="2" t="s">
        <v>134</v>
      </c>
      <c r="C47" s="3" t="s">
        <v>135</v>
      </c>
      <c r="D47" s="4" t="s">
        <v>136</v>
      </c>
      <c r="E47" s="5">
        <v>50.11</v>
      </c>
      <c r="F47" s="6" t="s">
        <v>104</v>
      </c>
      <c r="H47" s="7">
        <f t="shared" ref="H47:H61" si="4">ROUND(E47*G47,2)</f>
        <v>0</v>
      </c>
      <c r="J47" s="7">
        <f t="shared" ref="J47:J61" si="5">ROUND(E47*G47,2)</f>
        <v>0</v>
      </c>
      <c r="K47" s="8">
        <v>1.2700000000000001E-3</v>
      </c>
      <c r="L47" s="8">
        <f t="shared" ref="L47:L61" si="6">E47*K47</f>
        <v>6.3639700000000007E-2</v>
      </c>
      <c r="N47" s="5">
        <f t="shared" ref="N47:N61" si="7">E47*M47</f>
        <v>0</v>
      </c>
      <c r="P47" s="6" t="s">
        <v>75</v>
      </c>
      <c r="V47" s="9" t="s">
        <v>63</v>
      </c>
      <c r="Z47" s="6" t="s">
        <v>137</v>
      </c>
      <c r="AJ47" s="11" t="s">
        <v>77</v>
      </c>
      <c r="AK47" s="11" t="s">
        <v>78</v>
      </c>
    </row>
    <row r="48" spans="1:37">
      <c r="A48" s="1">
        <v>20</v>
      </c>
      <c r="B48" s="2" t="s">
        <v>134</v>
      </c>
      <c r="C48" s="3" t="s">
        <v>138</v>
      </c>
      <c r="D48" s="4" t="s">
        <v>139</v>
      </c>
      <c r="E48" s="5">
        <v>22.85</v>
      </c>
      <c r="F48" s="6" t="s">
        <v>104</v>
      </c>
      <c r="H48" s="7">
        <f t="shared" si="4"/>
        <v>0</v>
      </c>
      <c r="J48" s="7">
        <f t="shared" si="5"/>
        <v>0</v>
      </c>
      <c r="K48" s="8">
        <v>5.8799999999999998E-3</v>
      </c>
      <c r="L48" s="8">
        <f t="shared" si="6"/>
        <v>0.13435800000000001</v>
      </c>
      <c r="N48" s="5">
        <f t="shared" si="7"/>
        <v>0</v>
      </c>
      <c r="P48" s="6" t="s">
        <v>75</v>
      </c>
      <c r="V48" s="9" t="s">
        <v>63</v>
      </c>
      <c r="Z48" s="6" t="s">
        <v>137</v>
      </c>
      <c r="AJ48" s="11" t="s">
        <v>77</v>
      </c>
      <c r="AK48" s="11" t="s">
        <v>78</v>
      </c>
    </row>
    <row r="49" spans="1:37" ht="25.5">
      <c r="A49" s="1">
        <v>21</v>
      </c>
      <c r="B49" s="2" t="s">
        <v>140</v>
      </c>
      <c r="C49" s="3" t="s">
        <v>141</v>
      </c>
      <c r="D49" s="4" t="s">
        <v>142</v>
      </c>
      <c r="E49" s="5">
        <v>0.98</v>
      </c>
      <c r="F49" s="6" t="s">
        <v>104</v>
      </c>
      <c r="H49" s="7">
        <f t="shared" si="4"/>
        <v>0</v>
      </c>
      <c r="J49" s="7">
        <f t="shared" si="5"/>
        <v>0</v>
      </c>
      <c r="K49" s="8">
        <v>3.4000000000000002E-4</v>
      </c>
      <c r="L49" s="8">
        <f t="shared" si="6"/>
        <v>3.3320000000000002E-4</v>
      </c>
      <c r="M49" s="5">
        <v>0.54500000000000004</v>
      </c>
      <c r="N49" s="5">
        <f t="shared" si="7"/>
        <v>0.53410000000000002</v>
      </c>
      <c r="P49" s="6" t="s">
        <v>75</v>
      </c>
      <c r="V49" s="9" t="s">
        <v>63</v>
      </c>
      <c r="Z49" s="6" t="s">
        <v>143</v>
      </c>
      <c r="AJ49" s="11" t="s">
        <v>77</v>
      </c>
      <c r="AK49" s="11" t="s">
        <v>78</v>
      </c>
    </row>
    <row r="50" spans="1:37" ht="25.5">
      <c r="A50" s="1">
        <v>22</v>
      </c>
      <c r="B50" s="2" t="s">
        <v>140</v>
      </c>
      <c r="C50" s="3" t="s">
        <v>144</v>
      </c>
      <c r="D50" s="4" t="s">
        <v>145</v>
      </c>
      <c r="E50" s="5">
        <v>1</v>
      </c>
      <c r="F50" s="6" t="s">
        <v>97</v>
      </c>
      <c r="H50" s="7">
        <f t="shared" si="4"/>
        <v>0</v>
      </c>
      <c r="J50" s="7">
        <f t="shared" si="5"/>
        <v>0</v>
      </c>
      <c r="L50" s="8">
        <f t="shared" si="6"/>
        <v>0</v>
      </c>
      <c r="N50" s="5">
        <f t="shared" si="7"/>
        <v>0</v>
      </c>
      <c r="P50" s="6" t="s">
        <v>75</v>
      </c>
      <c r="V50" s="9" t="s">
        <v>63</v>
      </c>
      <c r="Z50" s="6" t="s">
        <v>143</v>
      </c>
      <c r="AJ50" s="11" t="s">
        <v>77</v>
      </c>
      <c r="AK50" s="11" t="s">
        <v>78</v>
      </c>
    </row>
    <row r="51" spans="1:37" ht="25.5">
      <c r="A51" s="1">
        <v>23</v>
      </c>
      <c r="B51" s="2" t="s">
        <v>140</v>
      </c>
      <c r="C51" s="3" t="s">
        <v>146</v>
      </c>
      <c r="D51" s="4" t="s">
        <v>147</v>
      </c>
      <c r="E51" s="5">
        <v>0.54</v>
      </c>
      <c r="F51" s="6" t="s">
        <v>104</v>
      </c>
      <c r="H51" s="7">
        <f t="shared" si="4"/>
        <v>0</v>
      </c>
      <c r="J51" s="7">
        <f t="shared" si="5"/>
        <v>0</v>
      </c>
      <c r="K51" s="8">
        <v>2.2499999999999998E-3</v>
      </c>
      <c r="L51" s="8">
        <f t="shared" si="6"/>
        <v>1.2149999999999999E-3</v>
      </c>
      <c r="M51" s="5">
        <v>7.4999999999999997E-2</v>
      </c>
      <c r="N51" s="5">
        <f t="shared" si="7"/>
        <v>4.0500000000000001E-2</v>
      </c>
      <c r="P51" s="6" t="s">
        <v>75</v>
      </c>
      <c r="V51" s="9" t="s">
        <v>63</v>
      </c>
      <c r="Z51" s="6" t="s">
        <v>143</v>
      </c>
      <c r="AJ51" s="11" t="s">
        <v>77</v>
      </c>
      <c r="AK51" s="11" t="s">
        <v>78</v>
      </c>
    </row>
    <row r="52" spans="1:37">
      <c r="A52" s="1">
        <v>24</v>
      </c>
      <c r="B52" s="2" t="s">
        <v>140</v>
      </c>
      <c r="C52" s="3" t="s">
        <v>148</v>
      </c>
      <c r="D52" s="4" t="s">
        <v>149</v>
      </c>
      <c r="E52" s="5">
        <v>1</v>
      </c>
      <c r="F52" s="6" t="s">
        <v>97</v>
      </c>
      <c r="H52" s="7">
        <f t="shared" si="4"/>
        <v>0</v>
      </c>
      <c r="J52" s="7">
        <f t="shared" si="5"/>
        <v>0</v>
      </c>
      <c r="L52" s="8">
        <f t="shared" si="6"/>
        <v>0</v>
      </c>
      <c r="N52" s="5">
        <f t="shared" si="7"/>
        <v>0</v>
      </c>
      <c r="P52" s="6" t="s">
        <v>75</v>
      </c>
      <c r="V52" s="9" t="s">
        <v>63</v>
      </c>
      <c r="Z52" s="6" t="s">
        <v>143</v>
      </c>
      <c r="AJ52" s="11" t="s">
        <v>77</v>
      </c>
      <c r="AK52" s="11" t="s">
        <v>78</v>
      </c>
    </row>
    <row r="53" spans="1:37">
      <c r="A53" s="1">
        <v>25</v>
      </c>
      <c r="B53" s="2" t="s">
        <v>140</v>
      </c>
      <c r="C53" s="3" t="s">
        <v>150</v>
      </c>
      <c r="D53" s="4" t="s">
        <v>151</v>
      </c>
      <c r="E53" s="5">
        <v>5.76</v>
      </c>
      <c r="F53" s="6" t="s">
        <v>104</v>
      </c>
      <c r="H53" s="7">
        <f t="shared" si="4"/>
        <v>0</v>
      </c>
      <c r="J53" s="7">
        <f t="shared" si="5"/>
        <v>0</v>
      </c>
      <c r="K53" s="8">
        <v>5.6999999999999998E-4</v>
      </c>
      <c r="L53" s="8">
        <f t="shared" si="6"/>
        <v>3.2831999999999996E-3</v>
      </c>
      <c r="M53" s="5">
        <v>6.6000000000000003E-2</v>
      </c>
      <c r="N53" s="5">
        <f t="shared" si="7"/>
        <v>0.38016</v>
      </c>
      <c r="P53" s="6" t="s">
        <v>75</v>
      </c>
      <c r="V53" s="9" t="s">
        <v>63</v>
      </c>
      <c r="Z53" s="6" t="s">
        <v>143</v>
      </c>
      <c r="AJ53" s="11" t="s">
        <v>77</v>
      </c>
      <c r="AK53" s="11" t="s">
        <v>78</v>
      </c>
    </row>
    <row r="54" spans="1:37" ht="25.5">
      <c r="A54" s="1">
        <v>26</v>
      </c>
      <c r="B54" s="2" t="s">
        <v>140</v>
      </c>
      <c r="C54" s="3" t="s">
        <v>152</v>
      </c>
      <c r="D54" s="4" t="s">
        <v>153</v>
      </c>
      <c r="E54" s="5">
        <v>0.438</v>
      </c>
      <c r="F54" s="6" t="s">
        <v>74</v>
      </c>
      <c r="H54" s="7">
        <f t="shared" si="4"/>
        <v>0</v>
      </c>
      <c r="J54" s="7">
        <f t="shared" si="5"/>
        <v>0</v>
      </c>
      <c r="K54" s="8">
        <v>1.8699999999999999E-3</v>
      </c>
      <c r="L54" s="8">
        <f t="shared" si="6"/>
        <v>8.1905999999999993E-4</v>
      </c>
      <c r="M54" s="5">
        <v>1.95</v>
      </c>
      <c r="N54" s="5">
        <f t="shared" si="7"/>
        <v>0.85409999999999997</v>
      </c>
      <c r="P54" s="6" t="s">
        <v>75</v>
      </c>
      <c r="V54" s="9" t="s">
        <v>63</v>
      </c>
      <c r="Z54" s="6" t="s">
        <v>143</v>
      </c>
      <c r="AJ54" s="11" t="s">
        <v>77</v>
      </c>
      <c r="AK54" s="11" t="s">
        <v>78</v>
      </c>
    </row>
    <row r="55" spans="1:37" ht="25.5">
      <c r="A55" s="1">
        <v>27</v>
      </c>
      <c r="B55" s="2" t="s">
        <v>140</v>
      </c>
      <c r="C55" s="3" t="s">
        <v>154</v>
      </c>
      <c r="D55" s="4" t="s">
        <v>155</v>
      </c>
      <c r="E55" s="5">
        <v>2.4</v>
      </c>
      <c r="F55" s="6" t="s">
        <v>120</v>
      </c>
      <c r="H55" s="7">
        <f t="shared" si="4"/>
        <v>0</v>
      </c>
      <c r="J55" s="7">
        <f t="shared" si="5"/>
        <v>0</v>
      </c>
      <c r="L55" s="8">
        <f t="shared" si="6"/>
        <v>0</v>
      </c>
      <c r="M55" s="5">
        <v>1.2E-2</v>
      </c>
      <c r="N55" s="5">
        <f t="shared" si="7"/>
        <v>2.8799999999999999E-2</v>
      </c>
      <c r="P55" s="6" t="s">
        <v>75</v>
      </c>
      <c r="V55" s="9" t="s">
        <v>63</v>
      </c>
      <c r="Z55" s="6" t="s">
        <v>143</v>
      </c>
      <c r="AJ55" s="11" t="s">
        <v>77</v>
      </c>
      <c r="AK55" s="11" t="s">
        <v>78</v>
      </c>
    </row>
    <row r="56" spans="1:37" ht="25.5">
      <c r="A56" s="1">
        <v>28</v>
      </c>
      <c r="B56" s="2" t="s">
        <v>140</v>
      </c>
      <c r="C56" s="3" t="s">
        <v>156</v>
      </c>
      <c r="D56" s="4" t="s">
        <v>157</v>
      </c>
      <c r="E56" s="5">
        <v>22.7</v>
      </c>
      <c r="F56" s="6" t="s">
        <v>120</v>
      </c>
      <c r="H56" s="7">
        <f t="shared" si="4"/>
        <v>0</v>
      </c>
      <c r="J56" s="7">
        <f t="shared" si="5"/>
        <v>0</v>
      </c>
      <c r="K56" s="8">
        <v>5.0000000000000001E-4</v>
      </c>
      <c r="L56" s="8">
        <f t="shared" si="6"/>
        <v>1.1350000000000001E-2</v>
      </c>
      <c r="M56" s="5">
        <v>1E-3</v>
      </c>
      <c r="N56" s="5">
        <f t="shared" si="7"/>
        <v>2.2700000000000001E-2</v>
      </c>
      <c r="P56" s="6" t="s">
        <v>75</v>
      </c>
      <c r="V56" s="9" t="s">
        <v>63</v>
      </c>
      <c r="Z56" s="6" t="s">
        <v>143</v>
      </c>
      <c r="AJ56" s="11" t="s">
        <v>77</v>
      </c>
      <c r="AK56" s="11" t="s">
        <v>78</v>
      </c>
    </row>
    <row r="57" spans="1:37">
      <c r="A57" s="1">
        <v>29</v>
      </c>
      <c r="B57" s="2" t="s">
        <v>140</v>
      </c>
      <c r="C57" s="3" t="s">
        <v>158</v>
      </c>
      <c r="D57" s="4" t="s">
        <v>159</v>
      </c>
      <c r="E57" s="5">
        <v>1.86</v>
      </c>
      <c r="F57" s="6" t="s">
        <v>109</v>
      </c>
      <c r="H57" s="7">
        <f t="shared" si="4"/>
        <v>0</v>
      </c>
      <c r="J57" s="7">
        <f t="shared" si="5"/>
        <v>0</v>
      </c>
      <c r="L57" s="8">
        <f t="shared" si="6"/>
        <v>0</v>
      </c>
      <c r="N57" s="5">
        <f t="shared" si="7"/>
        <v>0</v>
      </c>
      <c r="P57" s="6" t="s">
        <v>75</v>
      </c>
      <c r="V57" s="9" t="s">
        <v>63</v>
      </c>
      <c r="Z57" s="6" t="s">
        <v>143</v>
      </c>
      <c r="AJ57" s="11" t="s">
        <v>77</v>
      </c>
      <c r="AK57" s="11" t="s">
        <v>78</v>
      </c>
    </row>
    <row r="58" spans="1:37">
      <c r="A58" s="1">
        <v>30</v>
      </c>
      <c r="B58" s="2" t="s">
        <v>140</v>
      </c>
      <c r="C58" s="3" t="s">
        <v>160</v>
      </c>
      <c r="D58" s="4" t="s">
        <v>161</v>
      </c>
      <c r="E58" s="5">
        <v>1.86</v>
      </c>
      <c r="F58" s="6" t="s">
        <v>109</v>
      </c>
      <c r="H58" s="7">
        <f t="shared" si="4"/>
        <v>0</v>
      </c>
      <c r="J58" s="7">
        <f t="shared" si="5"/>
        <v>0</v>
      </c>
      <c r="L58" s="8">
        <f t="shared" si="6"/>
        <v>0</v>
      </c>
      <c r="N58" s="5">
        <f t="shared" si="7"/>
        <v>0</v>
      </c>
      <c r="P58" s="6" t="s">
        <v>75</v>
      </c>
      <c r="V58" s="9" t="s">
        <v>63</v>
      </c>
      <c r="Z58" s="6" t="s">
        <v>143</v>
      </c>
      <c r="AJ58" s="11" t="s">
        <v>77</v>
      </c>
      <c r="AK58" s="11" t="s">
        <v>78</v>
      </c>
    </row>
    <row r="59" spans="1:37" ht="25.5">
      <c r="A59" s="1">
        <v>31</v>
      </c>
      <c r="B59" s="2" t="s">
        <v>140</v>
      </c>
      <c r="C59" s="3" t="s">
        <v>162</v>
      </c>
      <c r="D59" s="4" t="s">
        <v>163</v>
      </c>
      <c r="E59" s="5">
        <v>1.86</v>
      </c>
      <c r="F59" s="6" t="s">
        <v>109</v>
      </c>
      <c r="H59" s="7">
        <f t="shared" si="4"/>
        <v>0</v>
      </c>
      <c r="J59" s="7">
        <f t="shared" si="5"/>
        <v>0</v>
      </c>
      <c r="L59" s="8">
        <f t="shared" si="6"/>
        <v>0</v>
      </c>
      <c r="N59" s="5">
        <f t="shared" si="7"/>
        <v>0</v>
      </c>
      <c r="P59" s="6" t="s">
        <v>75</v>
      </c>
      <c r="V59" s="9" t="s">
        <v>63</v>
      </c>
      <c r="Z59" s="6" t="s">
        <v>143</v>
      </c>
      <c r="AJ59" s="11" t="s">
        <v>77</v>
      </c>
      <c r="AK59" s="11" t="s">
        <v>78</v>
      </c>
    </row>
    <row r="60" spans="1:37" ht="25.5">
      <c r="A60" s="1">
        <v>32</v>
      </c>
      <c r="B60" s="2" t="s">
        <v>140</v>
      </c>
      <c r="C60" s="3" t="s">
        <v>164</v>
      </c>
      <c r="D60" s="4" t="s">
        <v>165</v>
      </c>
      <c r="E60" s="5">
        <v>1.86</v>
      </c>
      <c r="F60" s="6" t="s">
        <v>109</v>
      </c>
      <c r="H60" s="7">
        <f t="shared" si="4"/>
        <v>0</v>
      </c>
      <c r="J60" s="7">
        <f t="shared" si="5"/>
        <v>0</v>
      </c>
      <c r="L60" s="8">
        <f t="shared" si="6"/>
        <v>0</v>
      </c>
      <c r="N60" s="5">
        <f t="shared" si="7"/>
        <v>0</v>
      </c>
      <c r="P60" s="6" t="s">
        <v>75</v>
      </c>
      <c r="V60" s="9" t="s">
        <v>63</v>
      </c>
      <c r="Z60" s="6" t="s">
        <v>143</v>
      </c>
      <c r="AJ60" s="11" t="s">
        <v>77</v>
      </c>
      <c r="AK60" s="11" t="s">
        <v>78</v>
      </c>
    </row>
    <row r="61" spans="1:37">
      <c r="A61" s="1">
        <v>33</v>
      </c>
      <c r="B61" s="2" t="s">
        <v>86</v>
      </c>
      <c r="C61" s="3" t="s">
        <v>166</v>
      </c>
      <c r="D61" s="4" t="s">
        <v>167</v>
      </c>
      <c r="E61" s="5">
        <v>16.824999999999999</v>
      </c>
      <c r="F61" s="6" t="s">
        <v>109</v>
      </c>
      <c r="H61" s="7">
        <f t="shared" si="4"/>
        <v>0</v>
      </c>
      <c r="J61" s="7">
        <f t="shared" si="5"/>
        <v>0</v>
      </c>
      <c r="L61" s="8">
        <f t="shared" si="6"/>
        <v>0</v>
      </c>
      <c r="N61" s="5">
        <f t="shared" si="7"/>
        <v>0</v>
      </c>
      <c r="P61" s="6" t="s">
        <v>75</v>
      </c>
      <c r="V61" s="9" t="s">
        <v>63</v>
      </c>
      <c r="Z61" s="6" t="s">
        <v>168</v>
      </c>
      <c r="AJ61" s="11" t="s">
        <v>77</v>
      </c>
      <c r="AK61" s="11" t="s">
        <v>78</v>
      </c>
    </row>
    <row r="62" spans="1:37">
      <c r="D62" s="43" t="s">
        <v>169</v>
      </c>
      <c r="E62" s="44">
        <f>J62</f>
        <v>0</v>
      </c>
      <c r="H62" s="44">
        <f>SUM(H46:H61)</f>
        <v>0</v>
      </c>
      <c r="I62" s="44">
        <f>SUM(I46:I61)</f>
        <v>0</v>
      </c>
      <c r="J62" s="44">
        <f>SUM(J46:J61)</f>
        <v>0</v>
      </c>
      <c r="L62" s="45">
        <f>SUM(L46:L61)</f>
        <v>0.21499815999999999</v>
      </c>
      <c r="N62" s="46">
        <f>SUM(N46:N61)</f>
        <v>1.86036</v>
      </c>
      <c r="W62" s="10">
        <f>SUM(W46:W61)</f>
        <v>0</v>
      </c>
    </row>
    <row r="64" spans="1:37">
      <c r="D64" s="43" t="s">
        <v>170</v>
      </c>
      <c r="E64" s="46">
        <f>J64</f>
        <v>0</v>
      </c>
      <c r="H64" s="44">
        <f>+H17+H21+H26+H33+H44+H62</f>
        <v>0</v>
      </c>
      <c r="I64" s="44">
        <f>+I17+I21+I26+I33+I44+I62</f>
        <v>0</v>
      </c>
      <c r="J64" s="44">
        <f>+J17+J21+J26+J33+J44+J62</f>
        <v>0</v>
      </c>
      <c r="L64" s="45">
        <f>+L17+L21+L26+L33+L44+L62</f>
        <v>16.825351529999999</v>
      </c>
      <c r="N64" s="46">
        <f>+N17+N21+N26+N33+N44+N62</f>
        <v>1.86036</v>
      </c>
      <c r="W64" s="10">
        <f>+W17+W21+W26+W33+W44+W62</f>
        <v>0</v>
      </c>
    </row>
    <row r="66" spans="1:37">
      <c r="B66" s="42" t="s">
        <v>171</v>
      </c>
    </row>
    <row r="67" spans="1:37">
      <c r="B67" s="3" t="s">
        <v>172</v>
      </c>
    </row>
    <row r="68" spans="1:37" ht="25.5">
      <c r="A68" s="1">
        <v>34</v>
      </c>
      <c r="B68" s="2" t="s">
        <v>173</v>
      </c>
      <c r="C68" s="3" t="s">
        <v>174</v>
      </c>
      <c r="D68" s="4" t="s">
        <v>175</v>
      </c>
      <c r="E68" s="5">
        <v>34.909999999999997</v>
      </c>
      <c r="F68" s="6" t="s">
        <v>104</v>
      </c>
      <c r="H68" s="7">
        <f>ROUND(E68*G68,2)</f>
        <v>0</v>
      </c>
      <c r="J68" s="7">
        <f>ROUND(E68*G68,2)</f>
        <v>0</v>
      </c>
      <c r="L68" s="8">
        <f>E68*K68</f>
        <v>0</v>
      </c>
      <c r="N68" s="5">
        <f>E68*M68</f>
        <v>0</v>
      </c>
      <c r="P68" s="6" t="s">
        <v>75</v>
      </c>
      <c r="V68" s="9" t="s">
        <v>176</v>
      </c>
      <c r="Z68" s="6" t="s">
        <v>177</v>
      </c>
      <c r="AJ68" s="11" t="s">
        <v>178</v>
      </c>
      <c r="AK68" s="11" t="s">
        <v>78</v>
      </c>
    </row>
    <row r="69" spans="1:37">
      <c r="A69" s="1">
        <v>35</v>
      </c>
      <c r="B69" s="2" t="s">
        <v>179</v>
      </c>
      <c r="C69" s="3" t="s">
        <v>180</v>
      </c>
      <c r="D69" s="4" t="s">
        <v>181</v>
      </c>
      <c r="E69" s="5">
        <v>40.146000000000001</v>
      </c>
      <c r="F69" s="6" t="s">
        <v>104</v>
      </c>
      <c r="I69" s="7">
        <f>ROUND(E69*G69,2)</f>
        <v>0</v>
      </c>
      <c r="J69" s="7">
        <f>ROUND(E69*G69,2)</f>
        <v>0</v>
      </c>
      <c r="K69" s="8">
        <v>6.4000000000000005E-4</v>
      </c>
      <c r="L69" s="8">
        <f>E69*K69</f>
        <v>2.5693440000000001E-2</v>
      </c>
      <c r="N69" s="5">
        <f>E69*M69</f>
        <v>0</v>
      </c>
      <c r="P69" s="6" t="s">
        <v>75</v>
      </c>
      <c r="V69" s="9" t="s">
        <v>62</v>
      </c>
      <c r="Z69" s="6" t="s">
        <v>182</v>
      </c>
      <c r="AA69" s="6" t="s">
        <v>75</v>
      </c>
      <c r="AJ69" s="11" t="s">
        <v>183</v>
      </c>
      <c r="AK69" s="11" t="s">
        <v>78</v>
      </c>
    </row>
    <row r="70" spans="1:37" ht="25.5">
      <c r="A70" s="1">
        <v>36</v>
      </c>
      <c r="B70" s="2" t="s">
        <v>173</v>
      </c>
      <c r="C70" s="3" t="s">
        <v>184</v>
      </c>
      <c r="D70" s="4" t="s">
        <v>185</v>
      </c>
      <c r="F70" s="6" t="s">
        <v>53</v>
      </c>
      <c r="H70" s="7">
        <f>ROUND(E70*G70,2)</f>
        <v>0</v>
      </c>
      <c r="J70" s="7">
        <f>ROUND(E70*G70,2)</f>
        <v>0</v>
      </c>
      <c r="L70" s="8">
        <f>E70*K70</f>
        <v>0</v>
      </c>
      <c r="N70" s="5">
        <f>E70*M70</f>
        <v>0</v>
      </c>
      <c r="P70" s="6" t="s">
        <v>75</v>
      </c>
      <c r="V70" s="9" t="s">
        <v>176</v>
      </c>
      <c r="Z70" s="6" t="s">
        <v>177</v>
      </c>
      <c r="AJ70" s="11" t="s">
        <v>178</v>
      </c>
      <c r="AK70" s="11" t="s">
        <v>78</v>
      </c>
    </row>
    <row r="71" spans="1:37">
      <c r="D71" s="43" t="s">
        <v>186</v>
      </c>
      <c r="E71" s="44">
        <f>J71</f>
        <v>0</v>
      </c>
      <c r="H71" s="44">
        <f>SUM(H66:H70)</f>
        <v>0</v>
      </c>
      <c r="I71" s="44">
        <f>SUM(I66:I70)</f>
        <v>0</v>
      </c>
      <c r="J71" s="44">
        <f>SUM(J66:J70)</f>
        <v>0</v>
      </c>
      <c r="L71" s="45">
        <f>SUM(L66:L70)</f>
        <v>2.5693440000000001E-2</v>
      </c>
      <c r="N71" s="46">
        <f>SUM(N66:N70)</f>
        <v>0</v>
      </c>
      <c r="W71" s="10">
        <f>SUM(W66:W70)</f>
        <v>0</v>
      </c>
    </row>
    <row r="73" spans="1:37">
      <c r="B73" s="3" t="s">
        <v>187</v>
      </c>
    </row>
    <row r="74" spans="1:37" ht="25.5">
      <c r="A74" s="1">
        <v>37</v>
      </c>
      <c r="B74" s="2" t="s">
        <v>188</v>
      </c>
      <c r="C74" s="3" t="s">
        <v>189</v>
      </c>
      <c r="D74" s="4" t="s">
        <v>190</v>
      </c>
      <c r="E74" s="5">
        <v>35.073999999999998</v>
      </c>
      <c r="F74" s="6" t="s">
        <v>104</v>
      </c>
      <c r="H74" s="7">
        <f>ROUND(E74*G74,2)</f>
        <v>0</v>
      </c>
      <c r="J74" s="7">
        <f t="shared" ref="J74:J79" si="8">ROUND(E74*G74,2)</f>
        <v>0</v>
      </c>
      <c r="L74" s="8">
        <f t="shared" ref="L74:L79" si="9">E74*K74</f>
        <v>0</v>
      </c>
      <c r="N74" s="5">
        <f t="shared" ref="N74:N79" si="10">E74*M74</f>
        <v>0</v>
      </c>
      <c r="P74" s="6" t="s">
        <v>75</v>
      </c>
      <c r="V74" s="9" t="s">
        <v>176</v>
      </c>
      <c r="Z74" s="6" t="s">
        <v>191</v>
      </c>
      <c r="AJ74" s="11" t="s">
        <v>178</v>
      </c>
      <c r="AK74" s="11" t="s">
        <v>78</v>
      </c>
    </row>
    <row r="75" spans="1:37" ht="25.5">
      <c r="A75" s="1">
        <v>38</v>
      </c>
      <c r="B75" s="2" t="s">
        <v>179</v>
      </c>
      <c r="C75" s="3" t="s">
        <v>192</v>
      </c>
      <c r="D75" s="4" t="s">
        <v>193</v>
      </c>
      <c r="E75" s="5">
        <v>35.774999999999999</v>
      </c>
      <c r="F75" s="6" t="s">
        <v>104</v>
      </c>
      <c r="I75" s="7">
        <f>ROUND(E75*G75,2)</f>
        <v>0</v>
      </c>
      <c r="J75" s="7">
        <f t="shared" si="8"/>
        <v>0</v>
      </c>
      <c r="K75" s="8">
        <v>8.0000000000000002E-3</v>
      </c>
      <c r="L75" s="8">
        <f t="shared" si="9"/>
        <v>0.28620000000000001</v>
      </c>
      <c r="N75" s="5">
        <f t="shared" si="10"/>
        <v>0</v>
      </c>
      <c r="P75" s="6" t="s">
        <v>75</v>
      </c>
      <c r="V75" s="9" t="s">
        <v>62</v>
      </c>
      <c r="Z75" s="6" t="s">
        <v>131</v>
      </c>
      <c r="AA75" s="6" t="s">
        <v>75</v>
      </c>
      <c r="AJ75" s="11" t="s">
        <v>183</v>
      </c>
      <c r="AK75" s="11" t="s">
        <v>78</v>
      </c>
    </row>
    <row r="76" spans="1:37">
      <c r="A76" s="1">
        <v>39</v>
      </c>
      <c r="B76" s="2" t="s">
        <v>188</v>
      </c>
      <c r="C76" s="3" t="s">
        <v>194</v>
      </c>
      <c r="D76" s="4" t="s">
        <v>195</v>
      </c>
      <c r="E76" s="5">
        <v>30.53</v>
      </c>
      <c r="F76" s="6" t="s">
        <v>104</v>
      </c>
      <c r="H76" s="7">
        <f>ROUND(E76*G76,2)</f>
        <v>0</v>
      </c>
      <c r="J76" s="7">
        <f t="shared" si="8"/>
        <v>0</v>
      </c>
      <c r="K76" s="8">
        <v>3.0000000000000001E-5</v>
      </c>
      <c r="L76" s="8">
        <f t="shared" si="9"/>
        <v>9.1590000000000009E-4</v>
      </c>
      <c r="N76" s="5">
        <f t="shared" si="10"/>
        <v>0</v>
      </c>
      <c r="P76" s="6" t="s">
        <v>75</v>
      </c>
      <c r="V76" s="9" t="s">
        <v>176</v>
      </c>
      <c r="Z76" s="6" t="s">
        <v>191</v>
      </c>
      <c r="AJ76" s="11" t="s">
        <v>178</v>
      </c>
      <c r="AK76" s="11" t="s">
        <v>78</v>
      </c>
    </row>
    <row r="77" spans="1:37" ht="25.5">
      <c r="A77" s="1">
        <v>40</v>
      </c>
      <c r="B77" s="2" t="s">
        <v>179</v>
      </c>
      <c r="C77" s="3" t="s">
        <v>196</v>
      </c>
      <c r="D77" s="4" t="s">
        <v>197</v>
      </c>
      <c r="E77" s="5">
        <v>32.057000000000002</v>
      </c>
      <c r="F77" s="6" t="s">
        <v>104</v>
      </c>
      <c r="I77" s="7">
        <f>ROUND(E77*G77,2)</f>
        <v>0</v>
      </c>
      <c r="J77" s="7">
        <f t="shared" si="8"/>
        <v>0</v>
      </c>
      <c r="L77" s="8">
        <f t="shared" si="9"/>
        <v>0</v>
      </c>
      <c r="N77" s="5">
        <f t="shared" si="10"/>
        <v>0</v>
      </c>
      <c r="P77" s="6" t="s">
        <v>75</v>
      </c>
      <c r="V77" s="9" t="s">
        <v>62</v>
      </c>
      <c r="Z77" s="6" t="s">
        <v>131</v>
      </c>
      <c r="AA77" s="6" t="s">
        <v>75</v>
      </c>
      <c r="AJ77" s="11" t="s">
        <v>183</v>
      </c>
      <c r="AK77" s="11" t="s">
        <v>78</v>
      </c>
    </row>
    <row r="78" spans="1:37" ht="25.5">
      <c r="A78" s="1">
        <v>41</v>
      </c>
      <c r="B78" s="2" t="s">
        <v>188</v>
      </c>
      <c r="C78" s="3" t="s">
        <v>198</v>
      </c>
      <c r="D78" s="4" t="s">
        <v>199</v>
      </c>
      <c r="E78" s="5">
        <v>30.53</v>
      </c>
      <c r="F78" s="6" t="s">
        <v>104</v>
      </c>
      <c r="H78" s="7">
        <f>ROUND(E78*G78,2)</f>
        <v>0</v>
      </c>
      <c r="J78" s="7">
        <f t="shared" si="8"/>
        <v>0</v>
      </c>
      <c r="L78" s="8">
        <f t="shared" si="9"/>
        <v>0</v>
      </c>
      <c r="N78" s="5">
        <f t="shared" si="10"/>
        <v>0</v>
      </c>
      <c r="P78" s="6" t="s">
        <v>75</v>
      </c>
      <c r="V78" s="9" t="s">
        <v>176</v>
      </c>
      <c r="Z78" s="6" t="s">
        <v>191</v>
      </c>
      <c r="AJ78" s="11" t="s">
        <v>178</v>
      </c>
      <c r="AK78" s="11" t="s">
        <v>78</v>
      </c>
    </row>
    <row r="79" spans="1:37" ht="25.5">
      <c r="A79" s="1">
        <v>42</v>
      </c>
      <c r="B79" s="2" t="s">
        <v>188</v>
      </c>
      <c r="C79" s="3" t="s">
        <v>200</v>
      </c>
      <c r="D79" s="4" t="s">
        <v>201</v>
      </c>
      <c r="F79" s="6" t="s">
        <v>53</v>
      </c>
      <c r="H79" s="7">
        <f>ROUND(E79*G79,2)</f>
        <v>0</v>
      </c>
      <c r="J79" s="7">
        <f t="shared" si="8"/>
        <v>0</v>
      </c>
      <c r="L79" s="8">
        <f t="shared" si="9"/>
        <v>0</v>
      </c>
      <c r="N79" s="5">
        <f t="shared" si="10"/>
        <v>0</v>
      </c>
      <c r="P79" s="6" t="s">
        <v>75</v>
      </c>
      <c r="V79" s="9" t="s">
        <v>176</v>
      </c>
      <c r="Z79" s="6" t="s">
        <v>191</v>
      </c>
      <c r="AJ79" s="11" t="s">
        <v>178</v>
      </c>
      <c r="AK79" s="11" t="s">
        <v>78</v>
      </c>
    </row>
    <row r="80" spans="1:37">
      <c r="D80" s="43" t="s">
        <v>202</v>
      </c>
      <c r="E80" s="44">
        <f>J80</f>
        <v>0</v>
      </c>
      <c r="H80" s="44">
        <f>SUM(H73:H79)</f>
        <v>0</v>
      </c>
      <c r="I80" s="44">
        <f>SUM(I73:I79)</f>
        <v>0</v>
      </c>
      <c r="J80" s="44">
        <f>SUM(J73:J79)</f>
        <v>0</v>
      </c>
      <c r="L80" s="45">
        <f>SUM(L73:L79)</f>
        <v>0.28711590000000003</v>
      </c>
      <c r="N80" s="46">
        <f>SUM(N73:N79)</f>
        <v>0</v>
      </c>
      <c r="W80" s="10">
        <f>SUM(W73:W79)</f>
        <v>0</v>
      </c>
    </row>
    <row r="82" spans="1:37">
      <c r="B82" s="3" t="s">
        <v>203</v>
      </c>
    </row>
    <row r="83" spans="1:37" ht="25.5">
      <c r="A83" s="1">
        <v>43</v>
      </c>
      <c r="B83" s="2" t="s">
        <v>204</v>
      </c>
      <c r="C83" s="3" t="s">
        <v>205</v>
      </c>
      <c r="D83" s="4" t="s">
        <v>206</v>
      </c>
      <c r="E83" s="5">
        <v>20.2</v>
      </c>
      <c r="F83" s="6" t="s">
        <v>120</v>
      </c>
      <c r="H83" s="7">
        <f>ROUND(E83*G83,2)</f>
        <v>0</v>
      </c>
      <c r="J83" s="7">
        <f>ROUND(E83*G83,2)</f>
        <v>0</v>
      </c>
      <c r="K83" s="8">
        <v>1.4499999999999999E-3</v>
      </c>
      <c r="L83" s="8">
        <f>E83*K83</f>
        <v>2.9289999999999997E-2</v>
      </c>
      <c r="N83" s="5">
        <f>E83*M83</f>
        <v>0</v>
      </c>
      <c r="P83" s="6" t="s">
        <v>75</v>
      </c>
      <c r="V83" s="9" t="s">
        <v>176</v>
      </c>
      <c r="Z83" s="6" t="s">
        <v>207</v>
      </c>
      <c r="AJ83" s="11" t="s">
        <v>178</v>
      </c>
      <c r="AK83" s="11" t="s">
        <v>78</v>
      </c>
    </row>
    <row r="84" spans="1:37">
      <c r="A84" s="1">
        <v>44</v>
      </c>
      <c r="B84" s="2" t="s">
        <v>204</v>
      </c>
      <c r="C84" s="3" t="s">
        <v>208</v>
      </c>
      <c r="D84" s="4" t="s">
        <v>209</v>
      </c>
      <c r="E84" s="5">
        <v>2</v>
      </c>
      <c r="F84" s="6" t="s">
        <v>97</v>
      </c>
      <c r="H84" s="7">
        <f>ROUND(E84*G84,2)</f>
        <v>0</v>
      </c>
      <c r="J84" s="7">
        <f>ROUND(E84*G84,2)</f>
        <v>0</v>
      </c>
      <c r="K84" s="8">
        <v>7.2000000000000005E-4</v>
      </c>
      <c r="L84" s="8">
        <f>E84*K84</f>
        <v>1.4400000000000001E-3</v>
      </c>
      <c r="N84" s="5">
        <f>E84*M84</f>
        <v>0</v>
      </c>
      <c r="P84" s="6" t="s">
        <v>75</v>
      </c>
      <c r="V84" s="9" t="s">
        <v>176</v>
      </c>
      <c r="Z84" s="6" t="s">
        <v>207</v>
      </c>
      <c r="AJ84" s="11" t="s">
        <v>178</v>
      </c>
      <c r="AK84" s="11" t="s">
        <v>78</v>
      </c>
    </row>
    <row r="85" spans="1:37">
      <c r="A85" s="1">
        <v>45</v>
      </c>
      <c r="B85" s="2" t="s">
        <v>204</v>
      </c>
      <c r="C85" s="3" t="s">
        <v>210</v>
      </c>
      <c r="D85" s="4" t="s">
        <v>211</v>
      </c>
      <c r="F85" s="6" t="s">
        <v>53</v>
      </c>
      <c r="H85" s="7">
        <f>ROUND(E85*G85,2)</f>
        <v>0</v>
      </c>
      <c r="J85" s="7">
        <f>ROUND(E85*G85,2)</f>
        <v>0</v>
      </c>
      <c r="L85" s="8">
        <f>E85*K85</f>
        <v>0</v>
      </c>
      <c r="N85" s="5">
        <f>E85*M85</f>
        <v>0</v>
      </c>
      <c r="P85" s="6" t="s">
        <v>75</v>
      </c>
      <c r="V85" s="9" t="s">
        <v>176</v>
      </c>
      <c r="Z85" s="6" t="s">
        <v>207</v>
      </c>
      <c r="AJ85" s="11" t="s">
        <v>178</v>
      </c>
      <c r="AK85" s="11" t="s">
        <v>78</v>
      </c>
    </row>
    <row r="86" spans="1:37">
      <c r="D86" s="43" t="s">
        <v>212</v>
      </c>
      <c r="E86" s="44">
        <f>J86</f>
        <v>0</v>
      </c>
      <c r="H86" s="44">
        <f>SUM(H82:H85)</f>
        <v>0</v>
      </c>
      <c r="I86" s="44">
        <f>SUM(I82:I85)</f>
        <v>0</v>
      </c>
      <c r="J86" s="44">
        <f>SUM(J82:J85)</f>
        <v>0</v>
      </c>
      <c r="L86" s="45">
        <f>SUM(L82:L85)</f>
        <v>3.0729999999999997E-2</v>
      </c>
      <c r="N86" s="46">
        <f>SUM(N82:N85)</f>
        <v>0</v>
      </c>
      <c r="W86" s="10">
        <f>SUM(W82:W85)</f>
        <v>0</v>
      </c>
    </row>
    <row r="88" spans="1:37">
      <c r="B88" s="3" t="s">
        <v>213</v>
      </c>
    </row>
    <row r="89" spans="1:37" ht="25.5">
      <c r="A89" s="1">
        <v>46</v>
      </c>
      <c r="B89" s="2" t="s">
        <v>204</v>
      </c>
      <c r="C89" s="3" t="s">
        <v>214</v>
      </c>
      <c r="D89" s="4" t="s">
        <v>215</v>
      </c>
      <c r="E89" s="5">
        <v>1</v>
      </c>
      <c r="F89" s="6" t="s">
        <v>97</v>
      </c>
      <c r="H89" s="7">
        <f>ROUND(E89*G89,2)</f>
        <v>0</v>
      </c>
      <c r="J89" s="7">
        <f>ROUND(E89*G89,2)</f>
        <v>0</v>
      </c>
      <c r="L89" s="8">
        <f>E89*K89</f>
        <v>0</v>
      </c>
      <c r="N89" s="5">
        <f>E89*M89</f>
        <v>0</v>
      </c>
      <c r="P89" s="6" t="s">
        <v>75</v>
      </c>
      <c r="V89" s="9" t="s">
        <v>176</v>
      </c>
      <c r="Z89" s="6" t="s">
        <v>207</v>
      </c>
      <c r="AJ89" s="11" t="s">
        <v>178</v>
      </c>
      <c r="AK89" s="11" t="s">
        <v>78</v>
      </c>
    </row>
    <row r="90" spans="1:37">
      <c r="A90" s="1">
        <v>47</v>
      </c>
      <c r="B90" s="2" t="s">
        <v>204</v>
      </c>
      <c r="C90" s="3" t="s">
        <v>216</v>
      </c>
      <c r="D90" s="4" t="s">
        <v>217</v>
      </c>
      <c r="E90" s="5">
        <v>1</v>
      </c>
      <c r="F90" s="6" t="s">
        <v>97</v>
      </c>
      <c r="H90" s="7">
        <f>ROUND(E90*G90,2)</f>
        <v>0</v>
      </c>
      <c r="J90" s="7">
        <f>ROUND(E90*G90,2)</f>
        <v>0</v>
      </c>
      <c r="K90" s="8">
        <v>3.1E-4</v>
      </c>
      <c r="L90" s="8">
        <f>E90*K90</f>
        <v>3.1E-4</v>
      </c>
      <c r="N90" s="5">
        <f>E90*M90</f>
        <v>0</v>
      </c>
      <c r="P90" s="6" t="s">
        <v>75</v>
      </c>
      <c r="V90" s="9" t="s">
        <v>176</v>
      </c>
      <c r="Z90" s="6" t="s">
        <v>207</v>
      </c>
      <c r="AJ90" s="11" t="s">
        <v>178</v>
      </c>
      <c r="AK90" s="11" t="s">
        <v>78</v>
      </c>
    </row>
    <row r="91" spans="1:37">
      <c r="A91" s="1">
        <v>48</v>
      </c>
      <c r="B91" s="2" t="s">
        <v>204</v>
      </c>
      <c r="C91" s="3" t="s">
        <v>218</v>
      </c>
      <c r="D91" s="4" t="s">
        <v>219</v>
      </c>
      <c r="E91" s="5">
        <v>1</v>
      </c>
      <c r="F91" s="6" t="s">
        <v>97</v>
      </c>
      <c r="H91" s="7">
        <f>ROUND(E91*G91,2)</f>
        <v>0</v>
      </c>
      <c r="J91" s="7">
        <f>ROUND(E91*G91,2)</f>
        <v>0</v>
      </c>
      <c r="K91" s="8">
        <v>1.9000000000000001E-4</v>
      </c>
      <c r="L91" s="8">
        <f>E91*K91</f>
        <v>1.9000000000000001E-4</v>
      </c>
      <c r="N91" s="5">
        <f>E91*M91</f>
        <v>0</v>
      </c>
      <c r="P91" s="6" t="s">
        <v>75</v>
      </c>
      <c r="V91" s="9" t="s">
        <v>176</v>
      </c>
      <c r="Z91" s="6" t="s">
        <v>207</v>
      </c>
      <c r="AJ91" s="11" t="s">
        <v>178</v>
      </c>
      <c r="AK91" s="11" t="s">
        <v>78</v>
      </c>
    </row>
    <row r="92" spans="1:37" ht="25.5">
      <c r="A92" s="1">
        <v>49</v>
      </c>
      <c r="B92" s="2" t="s">
        <v>204</v>
      </c>
      <c r="C92" s="3" t="s">
        <v>220</v>
      </c>
      <c r="D92" s="4" t="s">
        <v>221</v>
      </c>
      <c r="E92" s="5">
        <v>1</v>
      </c>
      <c r="F92" s="6" t="s">
        <v>97</v>
      </c>
      <c r="H92" s="7">
        <f>ROUND(E92*G92,2)</f>
        <v>0</v>
      </c>
      <c r="J92" s="7">
        <f>ROUND(E92*G92,2)</f>
        <v>0</v>
      </c>
      <c r="K92" s="8">
        <v>2.5999999999999998E-4</v>
      </c>
      <c r="L92" s="8">
        <f>E92*K92</f>
        <v>2.5999999999999998E-4</v>
      </c>
      <c r="N92" s="5">
        <f>E92*M92</f>
        <v>0</v>
      </c>
      <c r="P92" s="6" t="s">
        <v>75</v>
      </c>
      <c r="V92" s="9" t="s">
        <v>176</v>
      </c>
      <c r="Z92" s="6" t="s">
        <v>131</v>
      </c>
      <c r="AJ92" s="11" t="s">
        <v>178</v>
      </c>
      <c r="AK92" s="11" t="s">
        <v>78</v>
      </c>
    </row>
    <row r="93" spans="1:37" ht="25.5">
      <c r="A93" s="1">
        <v>50</v>
      </c>
      <c r="B93" s="2" t="s">
        <v>204</v>
      </c>
      <c r="C93" s="3" t="s">
        <v>222</v>
      </c>
      <c r="D93" s="4" t="s">
        <v>223</v>
      </c>
      <c r="F93" s="6" t="s">
        <v>53</v>
      </c>
      <c r="H93" s="7">
        <f>ROUND(E93*G93,2)</f>
        <v>0</v>
      </c>
      <c r="J93" s="7">
        <f>ROUND(E93*G93,2)</f>
        <v>0</v>
      </c>
      <c r="L93" s="8">
        <f>E93*K93</f>
        <v>0</v>
      </c>
      <c r="N93" s="5">
        <f>E93*M93</f>
        <v>0</v>
      </c>
      <c r="P93" s="6" t="s">
        <v>75</v>
      </c>
      <c r="V93" s="9" t="s">
        <v>176</v>
      </c>
      <c r="Z93" s="6" t="s">
        <v>207</v>
      </c>
      <c r="AJ93" s="11" t="s">
        <v>178</v>
      </c>
      <c r="AK93" s="11" t="s">
        <v>78</v>
      </c>
    </row>
    <row r="94" spans="1:37">
      <c r="D94" s="43" t="s">
        <v>224</v>
      </c>
      <c r="E94" s="44">
        <f>J94</f>
        <v>0</v>
      </c>
      <c r="H94" s="44">
        <f>SUM(H88:H93)</f>
        <v>0</v>
      </c>
      <c r="I94" s="44">
        <f>SUM(I88:I93)</f>
        <v>0</v>
      </c>
      <c r="J94" s="44">
        <f>SUM(J88:J93)</f>
        <v>0</v>
      </c>
      <c r="L94" s="45">
        <f>SUM(L88:L93)</f>
        <v>7.6000000000000004E-4</v>
      </c>
      <c r="N94" s="46">
        <f>SUM(N88:N93)</f>
        <v>0</v>
      </c>
      <c r="W94" s="10">
        <f>SUM(W88:W93)</f>
        <v>0</v>
      </c>
    </row>
    <row r="96" spans="1:37">
      <c r="B96" s="3" t="s">
        <v>225</v>
      </c>
    </row>
    <row r="97" spans="1:37">
      <c r="A97" s="1">
        <v>51</v>
      </c>
      <c r="B97" s="2" t="s">
        <v>204</v>
      </c>
      <c r="C97" s="3" t="s">
        <v>226</v>
      </c>
      <c r="D97" s="4" t="s">
        <v>227</v>
      </c>
      <c r="E97" s="5">
        <v>1</v>
      </c>
      <c r="F97" s="6" t="s">
        <v>97</v>
      </c>
      <c r="H97" s="7">
        <f>ROUND(E97*G97,2)</f>
        <v>0</v>
      </c>
      <c r="J97" s="7">
        <f>ROUND(E97*G97,2)</f>
        <v>0</v>
      </c>
      <c r="K97" s="8">
        <v>3.0000000000000001E-5</v>
      </c>
      <c r="L97" s="8">
        <f>E97*K97</f>
        <v>3.0000000000000001E-5</v>
      </c>
      <c r="N97" s="5">
        <f>E97*M97</f>
        <v>0</v>
      </c>
      <c r="P97" s="6" t="s">
        <v>75</v>
      </c>
      <c r="V97" s="9" t="s">
        <v>176</v>
      </c>
      <c r="Z97" s="6" t="s">
        <v>207</v>
      </c>
      <c r="AJ97" s="11" t="s">
        <v>178</v>
      </c>
      <c r="AK97" s="11" t="s">
        <v>78</v>
      </c>
    </row>
    <row r="98" spans="1:37" ht="25.5">
      <c r="A98" s="1">
        <v>52</v>
      </c>
      <c r="B98" s="2" t="s">
        <v>204</v>
      </c>
      <c r="C98" s="3" t="s">
        <v>228</v>
      </c>
      <c r="D98" s="4" t="s">
        <v>229</v>
      </c>
      <c r="E98" s="5">
        <v>1</v>
      </c>
      <c r="F98" s="6" t="s">
        <v>97</v>
      </c>
      <c r="H98" s="7">
        <f>ROUND(E98*G98,2)</f>
        <v>0</v>
      </c>
      <c r="J98" s="7">
        <f>ROUND(E98*G98,2)</f>
        <v>0</v>
      </c>
      <c r="K98" s="8">
        <v>1.3999999999999999E-4</v>
      </c>
      <c r="L98" s="8">
        <f>E98*K98</f>
        <v>1.3999999999999999E-4</v>
      </c>
      <c r="N98" s="5">
        <f>E98*M98</f>
        <v>0</v>
      </c>
      <c r="P98" s="6" t="s">
        <v>75</v>
      </c>
      <c r="V98" s="9" t="s">
        <v>176</v>
      </c>
      <c r="Z98" s="6" t="s">
        <v>207</v>
      </c>
      <c r="AJ98" s="11" t="s">
        <v>178</v>
      </c>
      <c r="AK98" s="11" t="s">
        <v>78</v>
      </c>
    </row>
    <row r="99" spans="1:37" ht="25.5">
      <c r="A99" s="1">
        <v>53</v>
      </c>
      <c r="B99" s="2" t="s">
        <v>179</v>
      </c>
      <c r="C99" s="3" t="s">
        <v>230</v>
      </c>
      <c r="D99" s="4" t="s">
        <v>231</v>
      </c>
      <c r="E99" s="5">
        <v>1</v>
      </c>
      <c r="F99" s="6" t="s">
        <v>97</v>
      </c>
      <c r="I99" s="7">
        <f>ROUND(E99*G99,2)</f>
        <v>0</v>
      </c>
      <c r="J99" s="7">
        <f>ROUND(E99*G99,2)</f>
        <v>0</v>
      </c>
      <c r="K99" s="8">
        <v>6.3490000000000005E-2</v>
      </c>
      <c r="L99" s="8">
        <f>E99*K99</f>
        <v>6.3490000000000005E-2</v>
      </c>
      <c r="N99" s="5">
        <f>E99*M99</f>
        <v>0</v>
      </c>
      <c r="P99" s="6" t="s">
        <v>75</v>
      </c>
      <c r="V99" s="9" t="s">
        <v>62</v>
      </c>
      <c r="Z99" s="6" t="s">
        <v>232</v>
      </c>
      <c r="AA99" s="6" t="s">
        <v>75</v>
      </c>
      <c r="AJ99" s="11" t="s">
        <v>183</v>
      </c>
      <c r="AK99" s="11" t="s">
        <v>78</v>
      </c>
    </row>
    <row r="100" spans="1:37" ht="25.5">
      <c r="A100" s="1">
        <v>54</v>
      </c>
      <c r="B100" s="2" t="s">
        <v>204</v>
      </c>
      <c r="C100" s="3" t="s">
        <v>233</v>
      </c>
      <c r="D100" s="4" t="s">
        <v>234</v>
      </c>
      <c r="F100" s="6" t="s">
        <v>53</v>
      </c>
      <c r="H100" s="7">
        <f>ROUND(E100*G100,2)</f>
        <v>0</v>
      </c>
      <c r="J100" s="7">
        <f>ROUND(E100*G100,2)</f>
        <v>0</v>
      </c>
      <c r="L100" s="8">
        <f>E100*K100</f>
        <v>0</v>
      </c>
      <c r="N100" s="5">
        <f>E100*M100</f>
        <v>0</v>
      </c>
      <c r="P100" s="6" t="s">
        <v>75</v>
      </c>
      <c r="V100" s="9" t="s">
        <v>176</v>
      </c>
      <c r="Z100" s="6" t="s">
        <v>207</v>
      </c>
      <c r="AJ100" s="11" t="s">
        <v>178</v>
      </c>
      <c r="AK100" s="11" t="s">
        <v>78</v>
      </c>
    </row>
    <row r="101" spans="1:37">
      <c r="D101" s="43" t="s">
        <v>235</v>
      </c>
      <c r="E101" s="44">
        <f>J101</f>
        <v>0</v>
      </c>
      <c r="H101" s="44">
        <f>SUM(H96:H100)</f>
        <v>0</v>
      </c>
      <c r="I101" s="44">
        <f>SUM(I96:I100)</f>
        <v>0</v>
      </c>
      <c r="J101" s="44">
        <f>SUM(J96:J100)</f>
        <v>0</v>
      </c>
      <c r="L101" s="45">
        <f>SUM(L96:L100)</f>
        <v>6.3660000000000008E-2</v>
      </c>
      <c r="N101" s="46">
        <f>SUM(N96:N100)</f>
        <v>0</v>
      </c>
      <c r="W101" s="10">
        <f>SUM(W96:W100)</f>
        <v>0</v>
      </c>
    </row>
    <row r="103" spans="1:37">
      <c r="B103" s="3" t="s">
        <v>236</v>
      </c>
    </row>
    <row r="104" spans="1:37">
      <c r="A104" s="1">
        <v>55</v>
      </c>
      <c r="B104" s="2" t="s">
        <v>237</v>
      </c>
      <c r="C104" s="3" t="s">
        <v>238</v>
      </c>
      <c r="D104" s="4" t="s">
        <v>239</v>
      </c>
      <c r="E104" s="5">
        <v>8</v>
      </c>
      <c r="F104" s="6" t="s">
        <v>97</v>
      </c>
      <c r="H104" s="7">
        <f>ROUND(E104*G104,2)</f>
        <v>0</v>
      </c>
      <c r="J104" s="7">
        <f t="shared" ref="J104:J120" si="11">ROUND(E104*G104,2)</f>
        <v>0</v>
      </c>
      <c r="K104" s="8">
        <v>2.1000000000000001E-4</v>
      </c>
      <c r="L104" s="8">
        <f t="shared" ref="L104:L120" si="12">E104*K104</f>
        <v>1.6800000000000001E-3</v>
      </c>
      <c r="N104" s="5">
        <f t="shared" ref="N104:N120" si="13">E104*M104</f>
        <v>0</v>
      </c>
      <c r="P104" s="6" t="s">
        <v>75</v>
      </c>
      <c r="V104" s="9" t="s">
        <v>176</v>
      </c>
      <c r="Z104" s="6" t="s">
        <v>240</v>
      </c>
      <c r="AJ104" s="11" t="s">
        <v>178</v>
      </c>
      <c r="AK104" s="11" t="s">
        <v>78</v>
      </c>
    </row>
    <row r="105" spans="1:37">
      <c r="A105" s="1">
        <v>56</v>
      </c>
      <c r="B105" s="2" t="s">
        <v>179</v>
      </c>
      <c r="C105" s="3" t="s">
        <v>241</v>
      </c>
      <c r="D105" s="4" t="s">
        <v>242</v>
      </c>
      <c r="E105" s="5">
        <v>8</v>
      </c>
      <c r="F105" s="6" t="s">
        <v>97</v>
      </c>
      <c r="I105" s="7">
        <f>ROUND(E105*G105,2)</f>
        <v>0</v>
      </c>
      <c r="J105" s="7">
        <f t="shared" si="11"/>
        <v>0</v>
      </c>
      <c r="K105" s="8">
        <v>1.2999999999999999E-3</v>
      </c>
      <c r="L105" s="8">
        <f t="shared" si="12"/>
        <v>1.04E-2</v>
      </c>
      <c r="N105" s="5">
        <f t="shared" si="13"/>
        <v>0</v>
      </c>
      <c r="P105" s="6" t="s">
        <v>75</v>
      </c>
      <c r="V105" s="9" t="s">
        <v>62</v>
      </c>
      <c r="Z105" s="6" t="s">
        <v>131</v>
      </c>
      <c r="AA105" s="6" t="s">
        <v>75</v>
      </c>
      <c r="AJ105" s="11" t="s">
        <v>183</v>
      </c>
      <c r="AK105" s="11" t="s">
        <v>78</v>
      </c>
    </row>
    <row r="106" spans="1:37">
      <c r="A106" s="1">
        <v>57</v>
      </c>
      <c r="B106" s="2" t="s">
        <v>179</v>
      </c>
      <c r="C106" s="3" t="s">
        <v>243</v>
      </c>
      <c r="D106" s="4" t="s">
        <v>244</v>
      </c>
      <c r="E106" s="5">
        <v>8</v>
      </c>
      <c r="F106" s="6" t="s">
        <v>97</v>
      </c>
      <c r="I106" s="7">
        <f>ROUND(E106*G106,2)</f>
        <v>0</v>
      </c>
      <c r="J106" s="7">
        <f t="shared" si="11"/>
        <v>0</v>
      </c>
      <c r="K106" s="8">
        <v>1.2999999999999999E-4</v>
      </c>
      <c r="L106" s="8">
        <f t="shared" si="12"/>
        <v>1.0399999999999999E-3</v>
      </c>
      <c r="N106" s="5">
        <f t="shared" si="13"/>
        <v>0</v>
      </c>
      <c r="P106" s="6" t="s">
        <v>75</v>
      </c>
      <c r="V106" s="9" t="s">
        <v>62</v>
      </c>
      <c r="Z106" s="6" t="s">
        <v>245</v>
      </c>
      <c r="AA106" s="6" t="s">
        <v>75</v>
      </c>
      <c r="AJ106" s="11" t="s">
        <v>183</v>
      </c>
      <c r="AK106" s="11" t="s">
        <v>78</v>
      </c>
    </row>
    <row r="107" spans="1:37">
      <c r="A107" s="1">
        <v>58</v>
      </c>
      <c r="B107" s="2" t="s">
        <v>237</v>
      </c>
      <c r="C107" s="3" t="s">
        <v>246</v>
      </c>
      <c r="D107" s="4" t="s">
        <v>247</v>
      </c>
      <c r="E107" s="5">
        <v>8</v>
      </c>
      <c r="F107" s="6" t="s">
        <v>97</v>
      </c>
      <c r="H107" s="7">
        <f>ROUND(E107*G107,2)</f>
        <v>0</v>
      </c>
      <c r="J107" s="7">
        <f t="shared" si="11"/>
        <v>0</v>
      </c>
      <c r="L107" s="8">
        <f t="shared" si="12"/>
        <v>0</v>
      </c>
      <c r="M107" s="5">
        <v>5.0000000000000001E-3</v>
      </c>
      <c r="N107" s="5">
        <f t="shared" si="13"/>
        <v>0.04</v>
      </c>
      <c r="P107" s="6" t="s">
        <v>75</v>
      </c>
      <c r="V107" s="9" t="s">
        <v>176</v>
      </c>
      <c r="Z107" s="6" t="s">
        <v>240</v>
      </c>
      <c r="AJ107" s="11" t="s">
        <v>178</v>
      </c>
      <c r="AK107" s="11" t="s">
        <v>78</v>
      </c>
    </row>
    <row r="108" spans="1:37">
      <c r="A108" s="1">
        <v>59</v>
      </c>
      <c r="B108" s="2" t="s">
        <v>237</v>
      </c>
      <c r="C108" s="3" t="s">
        <v>248</v>
      </c>
      <c r="D108" s="4" t="s">
        <v>249</v>
      </c>
      <c r="E108" s="5">
        <v>8</v>
      </c>
      <c r="F108" s="6" t="s">
        <v>97</v>
      </c>
      <c r="H108" s="7">
        <f>ROUND(E108*G108,2)</f>
        <v>0</v>
      </c>
      <c r="J108" s="7">
        <f t="shared" si="11"/>
        <v>0</v>
      </c>
      <c r="L108" s="8">
        <f t="shared" si="12"/>
        <v>0</v>
      </c>
      <c r="N108" s="5">
        <f t="shared" si="13"/>
        <v>0</v>
      </c>
      <c r="P108" s="6" t="s">
        <v>75</v>
      </c>
      <c r="V108" s="9" t="s">
        <v>176</v>
      </c>
      <c r="Z108" s="6" t="s">
        <v>240</v>
      </c>
      <c r="AJ108" s="11" t="s">
        <v>178</v>
      </c>
      <c r="AK108" s="11" t="s">
        <v>78</v>
      </c>
    </row>
    <row r="109" spans="1:37">
      <c r="A109" s="1">
        <v>60</v>
      </c>
      <c r="B109" s="2" t="s">
        <v>179</v>
      </c>
      <c r="C109" s="3" t="s">
        <v>250</v>
      </c>
      <c r="D109" s="4" t="s">
        <v>251</v>
      </c>
      <c r="E109" s="5">
        <v>8</v>
      </c>
      <c r="F109" s="6" t="s">
        <v>97</v>
      </c>
      <c r="I109" s="7">
        <f>ROUND(E109*G109,2)</f>
        <v>0</v>
      </c>
      <c r="J109" s="7">
        <f t="shared" si="11"/>
        <v>0</v>
      </c>
      <c r="K109" s="8">
        <v>1.75E-3</v>
      </c>
      <c r="L109" s="8">
        <f t="shared" si="12"/>
        <v>1.4E-2</v>
      </c>
      <c r="N109" s="5">
        <f t="shared" si="13"/>
        <v>0</v>
      </c>
      <c r="P109" s="6" t="s">
        <v>75</v>
      </c>
      <c r="V109" s="9" t="s">
        <v>62</v>
      </c>
      <c r="Z109" s="6" t="s">
        <v>252</v>
      </c>
      <c r="AA109" s="6" t="s">
        <v>75</v>
      </c>
      <c r="AJ109" s="11" t="s">
        <v>183</v>
      </c>
      <c r="AK109" s="11" t="s">
        <v>78</v>
      </c>
    </row>
    <row r="110" spans="1:37" ht="25.5">
      <c r="A110" s="1">
        <v>61</v>
      </c>
      <c r="B110" s="2" t="s">
        <v>237</v>
      </c>
      <c r="C110" s="3" t="s">
        <v>253</v>
      </c>
      <c r="D110" s="4" t="s">
        <v>254</v>
      </c>
      <c r="E110" s="5">
        <v>81</v>
      </c>
      <c r="F110" s="6" t="s">
        <v>120</v>
      </c>
      <c r="H110" s="7">
        <f>ROUND(E110*G110,2)</f>
        <v>0</v>
      </c>
      <c r="J110" s="7">
        <f t="shared" si="11"/>
        <v>0</v>
      </c>
      <c r="L110" s="8">
        <f t="shared" si="12"/>
        <v>0</v>
      </c>
      <c r="M110" s="5">
        <v>1.4E-2</v>
      </c>
      <c r="N110" s="5">
        <f t="shared" si="13"/>
        <v>1.1340000000000001</v>
      </c>
      <c r="P110" s="6" t="s">
        <v>75</v>
      </c>
      <c r="V110" s="9" t="s">
        <v>176</v>
      </c>
      <c r="Z110" s="6" t="s">
        <v>255</v>
      </c>
      <c r="AJ110" s="11" t="s">
        <v>178</v>
      </c>
      <c r="AK110" s="11" t="s">
        <v>78</v>
      </c>
    </row>
    <row r="111" spans="1:37" ht="25.5">
      <c r="A111" s="1">
        <v>62</v>
      </c>
      <c r="B111" s="2" t="s">
        <v>237</v>
      </c>
      <c r="C111" s="3" t="s">
        <v>256</v>
      </c>
      <c r="D111" s="4" t="s">
        <v>257</v>
      </c>
      <c r="E111" s="5">
        <v>16</v>
      </c>
      <c r="F111" s="6" t="s">
        <v>120</v>
      </c>
      <c r="H111" s="7">
        <f>ROUND(E111*G111,2)</f>
        <v>0</v>
      </c>
      <c r="J111" s="7">
        <f t="shared" si="11"/>
        <v>0</v>
      </c>
      <c r="L111" s="8">
        <f t="shared" si="12"/>
        <v>0</v>
      </c>
      <c r="M111" s="5">
        <v>2.4E-2</v>
      </c>
      <c r="N111" s="5">
        <f t="shared" si="13"/>
        <v>0.38400000000000001</v>
      </c>
      <c r="P111" s="6" t="s">
        <v>75</v>
      </c>
      <c r="V111" s="9" t="s">
        <v>176</v>
      </c>
      <c r="Z111" s="6" t="s">
        <v>255</v>
      </c>
      <c r="AJ111" s="11" t="s">
        <v>178</v>
      </c>
      <c r="AK111" s="11" t="s">
        <v>78</v>
      </c>
    </row>
    <row r="112" spans="1:37">
      <c r="A112" s="1">
        <v>63</v>
      </c>
      <c r="B112" s="2" t="s">
        <v>237</v>
      </c>
      <c r="C112" s="3" t="s">
        <v>258</v>
      </c>
      <c r="D112" s="4" t="s">
        <v>259</v>
      </c>
      <c r="E112" s="5">
        <v>25.6</v>
      </c>
      <c r="F112" s="6" t="s">
        <v>120</v>
      </c>
      <c r="H112" s="7">
        <f>ROUND(E112*G112,2)</f>
        <v>0</v>
      </c>
      <c r="J112" s="7">
        <f t="shared" si="11"/>
        <v>0</v>
      </c>
      <c r="K112" s="8">
        <v>2.5999999999999998E-4</v>
      </c>
      <c r="L112" s="8">
        <f t="shared" si="12"/>
        <v>6.6559999999999996E-3</v>
      </c>
      <c r="N112" s="5">
        <f t="shared" si="13"/>
        <v>0</v>
      </c>
      <c r="P112" s="6" t="s">
        <v>75</v>
      </c>
      <c r="V112" s="9" t="s">
        <v>176</v>
      </c>
      <c r="Z112" s="6" t="s">
        <v>255</v>
      </c>
      <c r="AJ112" s="11" t="s">
        <v>178</v>
      </c>
      <c r="AK112" s="11" t="s">
        <v>78</v>
      </c>
    </row>
    <row r="113" spans="1:37" ht="25.5">
      <c r="A113" s="1">
        <v>64</v>
      </c>
      <c r="B113" s="2" t="s">
        <v>237</v>
      </c>
      <c r="C113" s="3" t="s">
        <v>260</v>
      </c>
      <c r="D113" s="4" t="s">
        <v>261</v>
      </c>
      <c r="E113" s="5">
        <v>81</v>
      </c>
      <c r="F113" s="6" t="s">
        <v>120</v>
      </c>
      <c r="H113" s="7">
        <f>ROUND(E113*G113,2)</f>
        <v>0</v>
      </c>
      <c r="J113" s="7">
        <f t="shared" si="11"/>
        <v>0</v>
      </c>
      <c r="K113" s="8">
        <v>2.5999999999999998E-4</v>
      </c>
      <c r="L113" s="8">
        <f t="shared" si="12"/>
        <v>2.1059999999999999E-2</v>
      </c>
      <c r="N113" s="5">
        <f t="shared" si="13"/>
        <v>0</v>
      </c>
      <c r="P113" s="6" t="s">
        <v>75</v>
      </c>
      <c r="V113" s="9" t="s">
        <v>176</v>
      </c>
      <c r="Z113" s="6" t="s">
        <v>255</v>
      </c>
      <c r="AJ113" s="11" t="s">
        <v>178</v>
      </c>
      <c r="AK113" s="11" t="s">
        <v>78</v>
      </c>
    </row>
    <row r="114" spans="1:37" ht="25.5">
      <c r="A114" s="1">
        <v>65</v>
      </c>
      <c r="B114" s="2" t="s">
        <v>237</v>
      </c>
      <c r="C114" s="3" t="s">
        <v>262</v>
      </c>
      <c r="D114" s="4" t="s">
        <v>263</v>
      </c>
      <c r="E114" s="5">
        <v>16</v>
      </c>
      <c r="F114" s="6" t="s">
        <v>120</v>
      </c>
      <c r="H114" s="7">
        <f>ROUND(E114*G114,2)</f>
        <v>0</v>
      </c>
      <c r="J114" s="7">
        <f t="shared" si="11"/>
        <v>0</v>
      </c>
      <c r="K114" s="8">
        <v>2.5999999999999998E-4</v>
      </c>
      <c r="L114" s="8">
        <f t="shared" si="12"/>
        <v>4.1599999999999996E-3</v>
      </c>
      <c r="N114" s="5">
        <f t="shared" si="13"/>
        <v>0</v>
      </c>
      <c r="P114" s="6" t="s">
        <v>75</v>
      </c>
      <c r="V114" s="9" t="s">
        <v>176</v>
      </c>
      <c r="Z114" s="6" t="s">
        <v>255</v>
      </c>
      <c r="AJ114" s="11" t="s">
        <v>178</v>
      </c>
      <c r="AK114" s="11" t="s">
        <v>78</v>
      </c>
    </row>
    <row r="115" spans="1:37" ht="25.5">
      <c r="A115" s="1">
        <v>66</v>
      </c>
      <c r="B115" s="2" t="s">
        <v>179</v>
      </c>
      <c r="C115" s="3" t="s">
        <v>264</v>
      </c>
      <c r="D115" s="4" t="s">
        <v>265</v>
      </c>
      <c r="E115" s="5">
        <v>2.7789999999999999</v>
      </c>
      <c r="F115" s="6" t="s">
        <v>74</v>
      </c>
      <c r="I115" s="7">
        <f>ROUND(E115*G115,2)</f>
        <v>0</v>
      </c>
      <c r="J115" s="7">
        <f t="shared" si="11"/>
        <v>0</v>
      </c>
      <c r="K115" s="8">
        <v>0.55000000000000004</v>
      </c>
      <c r="L115" s="8">
        <f t="shared" si="12"/>
        <v>1.5284500000000001</v>
      </c>
      <c r="N115" s="5">
        <f t="shared" si="13"/>
        <v>0</v>
      </c>
      <c r="P115" s="6" t="s">
        <v>75</v>
      </c>
      <c r="V115" s="9" t="s">
        <v>62</v>
      </c>
      <c r="Z115" s="6" t="s">
        <v>266</v>
      </c>
      <c r="AA115" s="6" t="s">
        <v>75</v>
      </c>
      <c r="AJ115" s="11" t="s">
        <v>183</v>
      </c>
      <c r="AK115" s="11" t="s">
        <v>78</v>
      </c>
    </row>
    <row r="116" spans="1:37" ht="25.5">
      <c r="A116" s="1">
        <v>67</v>
      </c>
      <c r="B116" s="2" t="s">
        <v>237</v>
      </c>
      <c r="C116" s="3" t="s">
        <v>267</v>
      </c>
      <c r="D116" s="4" t="s">
        <v>268</v>
      </c>
      <c r="E116" s="5">
        <v>304.09500000000003</v>
      </c>
      <c r="F116" s="6" t="s">
        <v>104</v>
      </c>
      <c r="H116" s="7">
        <f>ROUND(E116*G116,2)</f>
        <v>0</v>
      </c>
      <c r="J116" s="7">
        <f t="shared" si="11"/>
        <v>0</v>
      </c>
      <c r="L116" s="8">
        <f t="shared" si="12"/>
        <v>0</v>
      </c>
      <c r="N116" s="5">
        <f t="shared" si="13"/>
        <v>0</v>
      </c>
      <c r="P116" s="6" t="s">
        <v>75</v>
      </c>
      <c r="V116" s="9" t="s">
        <v>176</v>
      </c>
      <c r="Z116" s="6" t="s">
        <v>255</v>
      </c>
      <c r="AJ116" s="11" t="s">
        <v>178</v>
      </c>
      <c r="AK116" s="11" t="s">
        <v>78</v>
      </c>
    </row>
    <row r="117" spans="1:37">
      <c r="A117" s="1">
        <v>68</v>
      </c>
      <c r="B117" s="2" t="s">
        <v>237</v>
      </c>
      <c r="C117" s="3" t="s">
        <v>269</v>
      </c>
      <c r="D117" s="4" t="s">
        <v>270</v>
      </c>
      <c r="E117" s="5">
        <v>304.09500000000003</v>
      </c>
      <c r="F117" s="6" t="s">
        <v>104</v>
      </c>
      <c r="H117" s="7">
        <f>ROUND(E117*G117,2)</f>
        <v>0</v>
      </c>
      <c r="J117" s="7">
        <f t="shared" si="11"/>
        <v>0</v>
      </c>
      <c r="L117" s="8">
        <f t="shared" si="12"/>
        <v>0</v>
      </c>
      <c r="N117" s="5">
        <f t="shared" si="13"/>
        <v>0</v>
      </c>
      <c r="P117" s="6" t="s">
        <v>75</v>
      </c>
      <c r="V117" s="9" t="s">
        <v>176</v>
      </c>
      <c r="Z117" s="6" t="s">
        <v>255</v>
      </c>
      <c r="AJ117" s="11" t="s">
        <v>178</v>
      </c>
      <c r="AK117" s="11" t="s">
        <v>78</v>
      </c>
    </row>
    <row r="118" spans="1:37" ht="25.5">
      <c r="A118" s="1">
        <v>69</v>
      </c>
      <c r="B118" s="2" t="s">
        <v>179</v>
      </c>
      <c r="C118" s="3" t="s">
        <v>271</v>
      </c>
      <c r="D118" s="4" t="s">
        <v>272</v>
      </c>
      <c r="E118" s="5">
        <v>3.544</v>
      </c>
      <c r="F118" s="6" t="s">
        <v>74</v>
      </c>
      <c r="I118" s="7">
        <f>ROUND(E118*G118,2)</f>
        <v>0</v>
      </c>
      <c r="J118" s="7">
        <f t="shared" si="11"/>
        <v>0</v>
      </c>
      <c r="L118" s="8">
        <f t="shared" si="12"/>
        <v>0</v>
      </c>
      <c r="N118" s="5">
        <f t="shared" si="13"/>
        <v>0</v>
      </c>
      <c r="P118" s="6" t="s">
        <v>75</v>
      </c>
      <c r="V118" s="9" t="s">
        <v>62</v>
      </c>
      <c r="Z118" s="6" t="s">
        <v>131</v>
      </c>
      <c r="AA118" s="6" t="s">
        <v>75</v>
      </c>
      <c r="AJ118" s="11" t="s">
        <v>183</v>
      </c>
      <c r="AK118" s="11" t="s">
        <v>78</v>
      </c>
    </row>
    <row r="119" spans="1:37">
      <c r="A119" s="1">
        <v>70</v>
      </c>
      <c r="B119" s="2" t="s">
        <v>237</v>
      </c>
      <c r="C119" s="3" t="s">
        <v>273</v>
      </c>
      <c r="D119" s="4" t="s">
        <v>274</v>
      </c>
      <c r="E119" s="5">
        <v>304.09500000000003</v>
      </c>
      <c r="F119" s="6" t="s">
        <v>104</v>
      </c>
      <c r="H119" s="7">
        <f>ROUND(E119*G119,2)</f>
        <v>0</v>
      </c>
      <c r="J119" s="7">
        <f t="shared" si="11"/>
        <v>0</v>
      </c>
      <c r="L119" s="8">
        <f t="shared" si="12"/>
        <v>0</v>
      </c>
      <c r="M119" s="5">
        <v>5.0000000000000001E-3</v>
      </c>
      <c r="N119" s="5">
        <f t="shared" si="13"/>
        <v>1.5204750000000002</v>
      </c>
      <c r="P119" s="6" t="s">
        <v>75</v>
      </c>
      <c r="V119" s="9" t="s">
        <v>176</v>
      </c>
      <c r="Z119" s="6" t="s">
        <v>255</v>
      </c>
      <c r="AJ119" s="11" t="s">
        <v>178</v>
      </c>
      <c r="AK119" s="11" t="s">
        <v>78</v>
      </c>
    </row>
    <row r="120" spans="1:37" ht="25.5">
      <c r="A120" s="1">
        <v>71</v>
      </c>
      <c r="B120" s="2" t="s">
        <v>237</v>
      </c>
      <c r="C120" s="3" t="s">
        <v>275</v>
      </c>
      <c r="D120" s="4" t="s">
        <v>276</v>
      </c>
      <c r="F120" s="6" t="s">
        <v>53</v>
      </c>
      <c r="H120" s="7">
        <f>ROUND(E120*G120,2)</f>
        <v>0</v>
      </c>
      <c r="J120" s="7">
        <f t="shared" si="11"/>
        <v>0</v>
      </c>
      <c r="L120" s="8">
        <f t="shared" si="12"/>
        <v>0</v>
      </c>
      <c r="N120" s="5">
        <f t="shared" si="13"/>
        <v>0</v>
      </c>
      <c r="P120" s="6" t="s">
        <v>75</v>
      </c>
      <c r="V120" s="9" t="s">
        <v>176</v>
      </c>
      <c r="Z120" s="6" t="s">
        <v>240</v>
      </c>
      <c r="AJ120" s="11" t="s">
        <v>178</v>
      </c>
      <c r="AK120" s="11" t="s">
        <v>78</v>
      </c>
    </row>
    <row r="121" spans="1:37">
      <c r="D121" s="43" t="s">
        <v>277</v>
      </c>
      <c r="E121" s="44">
        <f>J121</f>
        <v>0</v>
      </c>
      <c r="H121" s="44">
        <f>SUM(H103:H120)</f>
        <v>0</v>
      </c>
      <c r="I121" s="44">
        <f>SUM(I103:I120)</f>
        <v>0</v>
      </c>
      <c r="J121" s="44">
        <f>SUM(J103:J120)</f>
        <v>0</v>
      </c>
      <c r="L121" s="45">
        <f>SUM(L103:L120)</f>
        <v>1.5874460000000001</v>
      </c>
      <c r="N121" s="46">
        <f>SUM(N103:N120)</f>
        <v>3.0784750000000005</v>
      </c>
      <c r="W121" s="10">
        <f>SUM(W103:W120)</f>
        <v>0</v>
      </c>
    </row>
    <row r="123" spans="1:37">
      <c r="B123" s="3" t="s">
        <v>278</v>
      </c>
    </row>
    <row r="124" spans="1:37" ht="25.5">
      <c r="A124" s="1">
        <v>72</v>
      </c>
      <c r="B124" s="2" t="s">
        <v>279</v>
      </c>
      <c r="C124" s="3" t="s">
        <v>280</v>
      </c>
      <c r="D124" s="4" t="s">
        <v>281</v>
      </c>
      <c r="E124" s="5">
        <v>35</v>
      </c>
      <c r="F124" s="6" t="s">
        <v>104</v>
      </c>
      <c r="H124" s="7">
        <f>ROUND(E124*G124,2)</f>
        <v>0</v>
      </c>
      <c r="J124" s="7">
        <f>ROUND(E124*G124,2)</f>
        <v>0</v>
      </c>
      <c r="K124" s="8">
        <v>5.6999999999999998E-4</v>
      </c>
      <c r="L124" s="8">
        <f>E124*K124</f>
        <v>1.9949999999999999E-2</v>
      </c>
      <c r="N124" s="5">
        <f>E124*M124</f>
        <v>0</v>
      </c>
      <c r="P124" s="6" t="s">
        <v>75</v>
      </c>
      <c r="V124" s="9" t="s">
        <v>176</v>
      </c>
      <c r="Z124" s="6" t="s">
        <v>131</v>
      </c>
      <c r="AJ124" s="11" t="s">
        <v>178</v>
      </c>
      <c r="AK124" s="11" t="s">
        <v>78</v>
      </c>
    </row>
    <row r="125" spans="1:37" ht="25.5">
      <c r="A125" s="1">
        <v>73</v>
      </c>
      <c r="B125" s="2" t="s">
        <v>279</v>
      </c>
      <c r="C125" s="3" t="s">
        <v>282</v>
      </c>
      <c r="D125" s="4" t="s">
        <v>283</v>
      </c>
      <c r="F125" s="6" t="s">
        <v>53</v>
      </c>
      <c r="H125" s="7">
        <f>ROUND(E125*G125,2)</f>
        <v>0</v>
      </c>
      <c r="J125" s="7">
        <f>ROUND(E125*G125,2)</f>
        <v>0</v>
      </c>
      <c r="L125" s="8">
        <f>E125*K125</f>
        <v>0</v>
      </c>
      <c r="N125" s="5">
        <f>E125*M125</f>
        <v>0</v>
      </c>
      <c r="P125" s="6" t="s">
        <v>75</v>
      </c>
      <c r="V125" s="9" t="s">
        <v>176</v>
      </c>
      <c r="Z125" s="6" t="s">
        <v>240</v>
      </c>
      <c r="AJ125" s="11" t="s">
        <v>178</v>
      </c>
      <c r="AK125" s="11" t="s">
        <v>78</v>
      </c>
    </row>
    <row r="126" spans="1:37">
      <c r="D126" s="43" t="s">
        <v>284</v>
      </c>
      <c r="E126" s="44">
        <f>J126</f>
        <v>0</v>
      </c>
      <c r="H126" s="44">
        <f>SUM(H123:H125)</f>
        <v>0</v>
      </c>
      <c r="I126" s="44">
        <f>SUM(I123:I125)</f>
        <v>0</v>
      </c>
      <c r="J126" s="44">
        <f>SUM(J123:J125)</f>
        <v>0</v>
      </c>
      <c r="L126" s="45">
        <f>SUM(L123:L125)</f>
        <v>1.9949999999999999E-2</v>
      </c>
      <c r="N126" s="46">
        <f>SUM(N123:N125)</f>
        <v>0</v>
      </c>
      <c r="W126" s="10">
        <f>SUM(W123:W125)</f>
        <v>0</v>
      </c>
    </row>
    <row r="128" spans="1:37">
      <c r="B128" s="3" t="s">
        <v>285</v>
      </c>
    </row>
    <row r="129" spans="1:37" ht="25.5">
      <c r="A129" s="1">
        <v>74</v>
      </c>
      <c r="B129" s="2" t="s">
        <v>286</v>
      </c>
      <c r="C129" s="3" t="s">
        <v>287</v>
      </c>
      <c r="D129" s="4" t="s">
        <v>288</v>
      </c>
      <c r="E129" s="5">
        <v>304.09500000000003</v>
      </c>
      <c r="F129" s="6" t="s">
        <v>104</v>
      </c>
      <c r="H129" s="7">
        <f t="shared" ref="H129:H146" si="14">ROUND(E129*G129,2)</f>
        <v>0</v>
      </c>
      <c r="J129" s="7">
        <f t="shared" ref="J129:J146" si="15">ROUND(E129*G129,2)</f>
        <v>0</v>
      </c>
      <c r="L129" s="8">
        <f t="shared" ref="L129:L146" si="16">E129*K129</f>
        <v>0</v>
      </c>
      <c r="N129" s="5">
        <f t="shared" ref="N129:N146" si="17">E129*M129</f>
        <v>0</v>
      </c>
      <c r="P129" s="6" t="s">
        <v>75</v>
      </c>
      <c r="V129" s="9" t="s">
        <v>176</v>
      </c>
      <c r="Z129" s="6" t="s">
        <v>131</v>
      </c>
      <c r="AJ129" s="11" t="s">
        <v>178</v>
      </c>
      <c r="AK129" s="11" t="s">
        <v>78</v>
      </c>
    </row>
    <row r="130" spans="1:37">
      <c r="A130" s="1">
        <v>75</v>
      </c>
      <c r="B130" s="2" t="s">
        <v>286</v>
      </c>
      <c r="C130" s="3" t="s">
        <v>289</v>
      </c>
      <c r="D130" s="4" t="s">
        <v>290</v>
      </c>
      <c r="E130" s="5">
        <v>2</v>
      </c>
      <c r="F130" s="6" t="s">
        <v>97</v>
      </c>
      <c r="H130" s="7">
        <f t="shared" si="14"/>
        <v>0</v>
      </c>
      <c r="J130" s="7">
        <f t="shared" si="15"/>
        <v>0</v>
      </c>
      <c r="K130" s="8">
        <v>4.0000000000000003E-5</v>
      </c>
      <c r="L130" s="8">
        <f t="shared" si="16"/>
        <v>8.0000000000000007E-5</v>
      </c>
      <c r="N130" s="5">
        <f t="shared" si="17"/>
        <v>0</v>
      </c>
      <c r="P130" s="6" t="s">
        <v>75</v>
      </c>
      <c r="V130" s="9" t="s">
        <v>176</v>
      </c>
      <c r="Z130" s="6" t="s">
        <v>131</v>
      </c>
      <c r="AJ130" s="11" t="s">
        <v>178</v>
      </c>
      <c r="AK130" s="11" t="s">
        <v>78</v>
      </c>
    </row>
    <row r="131" spans="1:37">
      <c r="A131" s="1">
        <v>76</v>
      </c>
      <c r="B131" s="2" t="s">
        <v>286</v>
      </c>
      <c r="C131" s="3" t="s">
        <v>291</v>
      </c>
      <c r="D131" s="4" t="s">
        <v>292</v>
      </c>
      <c r="E131" s="5">
        <v>37.25</v>
      </c>
      <c r="F131" s="6" t="s">
        <v>120</v>
      </c>
      <c r="H131" s="7">
        <f t="shared" si="14"/>
        <v>0</v>
      </c>
      <c r="J131" s="7">
        <f t="shared" si="15"/>
        <v>0</v>
      </c>
      <c r="L131" s="8">
        <f t="shared" si="16"/>
        <v>0</v>
      </c>
      <c r="N131" s="5">
        <f t="shared" si="17"/>
        <v>0</v>
      </c>
      <c r="P131" s="6" t="s">
        <v>75</v>
      </c>
      <c r="V131" s="9" t="s">
        <v>176</v>
      </c>
      <c r="Z131" s="6" t="s">
        <v>131</v>
      </c>
      <c r="AJ131" s="11" t="s">
        <v>178</v>
      </c>
      <c r="AK131" s="11" t="s">
        <v>78</v>
      </c>
    </row>
    <row r="132" spans="1:37">
      <c r="A132" s="1">
        <v>77</v>
      </c>
      <c r="B132" s="2" t="s">
        <v>286</v>
      </c>
      <c r="C132" s="3" t="s">
        <v>293</v>
      </c>
      <c r="D132" s="4" t="s">
        <v>294</v>
      </c>
      <c r="E132" s="5">
        <v>26.7</v>
      </c>
      <c r="F132" s="6" t="s">
        <v>120</v>
      </c>
      <c r="H132" s="7">
        <f t="shared" si="14"/>
        <v>0</v>
      </c>
      <c r="J132" s="7">
        <f t="shared" si="15"/>
        <v>0</v>
      </c>
      <c r="K132" s="8">
        <v>1.0000000000000001E-5</v>
      </c>
      <c r="L132" s="8">
        <f t="shared" si="16"/>
        <v>2.6700000000000004E-4</v>
      </c>
      <c r="N132" s="5">
        <f t="shared" si="17"/>
        <v>0</v>
      </c>
      <c r="P132" s="6" t="s">
        <v>75</v>
      </c>
      <c r="V132" s="9" t="s">
        <v>176</v>
      </c>
      <c r="Z132" s="6" t="s">
        <v>131</v>
      </c>
      <c r="AJ132" s="11" t="s">
        <v>178</v>
      </c>
      <c r="AK132" s="11" t="s">
        <v>78</v>
      </c>
    </row>
    <row r="133" spans="1:37">
      <c r="A133" s="1">
        <v>78</v>
      </c>
      <c r="B133" s="2" t="s">
        <v>286</v>
      </c>
      <c r="C133" s="3" t="s">
        <v>295</v>
      </c>
      <c r="D133" s="4" t="s">
        <v>296</v>
      </c>
      <c r="E133" s="5">
        <v>17.7</v>
      </c>
      <c r="F133" s="6" t="s">
        <v>120</v>
      </c>
      <c r="H133" s="7">
        <f t="shared" si="14"/>
        <v>0</v>
      </c>
      <c r="J133" s="7">
        <f t="shared" si="15"/>
        <v>0</v>
      </c>
      <c r="L133" s="8">
        <f t="shared" si="16"/>
        <v>0</v>
      </c>
      <c r="N133" s="5">
        <f t="shared" si="17"/>
        <v>0</v>
      </c>
      <c r="P133" s="6" t="s">
        <v>75</v>
      </c>
      <c r="V133" s="9" t="s">
        <v>176</v>
      </c>
      <c r="Z133" s="6" t="s">
        <v>131</v>
      </c>
      <c r="AJ133" s="11" t="s">
        <v>178</v>
      </c>
      <c r="AK133" s="11" t="s">
        <v>78</v>
      </c>
    </row>
    <row r="134" spans="1:37">
      <c r="A134" s="1">
        <v>79</v>
      </c>
      <c r="B134" s="2" t="s">
        <v>286</v>
      </c>
      <c r="C134" s="3" t="s">
        <v>297</v>
      </c>
      <c r="D134" s="4" t="s">
        <v>298</v>
      </c>
      <c r="E134" s="5">
        <v>22.2</v>
      </c>
      <c r="F134" s="6" t="s">
        <v>120</v>
      </c>
      <c r="H134" s="7">
        <f t="shared" si="14"/>
        <v>0</v>
      </c>
      <c r="J134" s="7">
        <f t="shared" si="15"/>
        <v>0</v>
      </c>
      <c r="L134" s="8">
        <f t="shared" si="16"/>
        <v>0</v>
      </c>
      <c r="N134" s="5">
        <f t="shared" si="17"/>
        <v>0</v>
      </c>
      <c r="P134" s="6" t="s">
        <v>75</v>
      </c>
      <c r="V134" s="9" t="s">
        <v>176</v>
      </c>
      <c r="Z134" s="6" t="s">
        <v>131</v>
      </c>
      <c r="AJ134" s="11" t="s">
        <v>178</v>
      </c>
      <c r="AK134" s="11" t="s">
        <v>78</v>
      </c>
    </row>
    <row r="135" spans="1:37">
      <c r="A135" s="1">
        <v>80</v>
      </c>
      <c r="B135" s="2" t="s">
        <v>286</v>
      </c>
      <c r="C135" s="3" t="s">
        <v>299</v>
      </c>
      <c r="D135" s="4" t="s">
        <v>300</v>
      </c>
      <c r="E135" s="5">
        <v>3</v>
      </c>
      <c r="F135" s="6" t="s">
        <v>97</v>
      </c>
      <c r="H135" s="7">
        <f t="shared" si="14"/>
        <v>0</v>
      </c>
      <c r="J135" s="7">
        <f t="shared" si="15"/>
        <v>0</v>
      </c>
      <c r="L135" s="8">
        <f t="shared" si="16"/>
        <v>0</v>
      </c>
      <c r="N135" s="5">
        <f t="shared" si="17"/>
        <v>0</v>
      </c>
      <c r="P135" s="6" t="s">
        <v>75</v>
      </c>
      <c r="V135" s="9" t="s">
        <v>176</v>
      </c>
      <c r="Z135" s="6" t="s">
        <v>131</v>
      </c>
      <c r="AJ135" s="11" t="s">
        <v>178</v>
      </c>
      <c r="AK135" s="11" t="s">
        <v>78</v>
      </c>
    </row>
    <row r="136" spans="1:37">
      <c r="A136" s="1">
        <v>81</v>
      </c>
      <c r="B136" s="2" t="s">
        <v>286</v>
      </c>
      <c r="C136" s="3" t="s">
        <v>301</v>
      </c>
      <c r="D136" s="4" t="s">
        <v>302</v>
      </c>
      <c r="E136" s="5">
        <v>5</v>
      </c>
      <c r="F136" s="6" t="s">
        <v>97</v>
      </c>
      <c r="H136" s="7">
        <f t="shared" si="14"/>
        <v>0</v>
      </c>
      <c r="J136" s="7">
        <f t="shared" si="15"/>
        <v>0</v>
      </c>
      <c r="L136" s="8">
        <f t="shared" si="16"/>
        <v>0</v>
      </c>
      <c r="N136" s="5">
        <f t="shared" si="17"/>
        <v>0</v>
      </c>
      <c r="P136" s="6" t="s">
        <v>75</v>
      </c>
      <c r="V136" s="9" t="s">
        <v>176</v>
      </c>
      <c r="Z136" s="6" t="s">
        <v>131</v>
      </c>
      <c r="AJ136" s="11" t="s">
        <v>178</v>
      </c>
      <c r="AK136" s="11" t="s">
        <v>78</v>
      </c>
    </row>
    <row r="137" spans="1:37">
      <c r="A137" s="1">
        <v>82</v>
      </c>
      <c r="B137" s="2" t="s">
        <v>286</v>
      </c>
      <c r="C137" s="3" t="s">
        <v>303</v>
      </c>
      <c r="D137" s="4" t="s">
        <v>304</v>
      </c>
      <c r="E137" s="5">
        <v>3</v>
      </c>
      <c r="F137" s="6" t="s">
        <v>97</v>
      </c>
      <c r="H137" s="7">
        <f t="shared" si="14"/>
        <v>0</v>
      </c>
      <c r="J137" s="7">
        <f t="shared" si="15"/>
        <v>0</v>
      </c>
      <c r="L137" s="8">
        <f t="shared" si="16"/>
        <v>0</v>
      </c>
      <c r="N137" s="5">
        <f t="shared" si="17"/>
        <v>0</v>
      </c>
      <c r="P137" s="6" t="s">
        <v>75</v>
      </c>
      <c r="V137" s="9" t="s">
        <v>176</v>
      </c>
      <c r="Z137" s="6" t="s">
        <v>131</v>
      </c>
      <c r="AJ137" s="11" t="s">
        <v>178</v>
      </c>
      <c r="AK137" s="11" t="s">
        <v>78</v>
      </c>
    </row>
    <row r="138" spans="1:37">
      <c r="A138" s="1">
        <v>83</v>
      </c>
      <c r="B138" s="2" t="s">
        <v>286</v>
      </c>
      <c r="C138" s="3" t="s">
        <v>305</v>
      </c>
      <c r="D138" s="4" t="s">
        <v>306</v>
      </c>
      <c r="E138" s="5">
        <v>41.95</v>
      </c>
      <c r="F138" s="6" t="s">
        <v>120</v>
      </c>
      <c r="H138" s="7">
        <f t="shared" si="14"/>
        <v>0</v>
      </c>
      <c r="J138" s="7">
        <f t="shared" si="15"/>
        <v>0</v>
      </c>
      <c r="L138" s="8">
        <f t="shared" si="16"/>
        <v>0</v>
      </c>
      <c r="N138" s="5">
        <f t="shared" si="17"/>
        <v>0</v>
      </c>
      <c r="P138" s="6" t="s">
        <v>75</v>
      </c>
      <c r="V138" s="9" t="s">
        <v>176</v>
      </c>
      <c r="Z138" s="6" t="s">
        <v>131</v>
      </c>
      <c r="AJ138" s="11" t="s">
        <v>178</v>
      </c>
      <c r="AK138" s="11" t="s">
        <v>78</v>
      </c>
    </row>
    <row r="139" spans="1:37" ht="25.5">
      <c r="A139" s="1">
        <v>84</v>
      </c>
      <c r="B139" s="2" t="s">
        <v>286</v>
      </c>
      <c r="C139" s="3" t="s">
        <v>307</v>
      </c>
      <c r="D139" s="4" t="s">
        <v>308</v>
      </c>
      <c r="E139" s="5">
        <v>304.09500000000003</v>
      </c>
      <c r="F139" s="6" t="s">
        <v>104</v>
      </c>
      <c r="H139" s="7">
        <f t="shared" si="14"/>
        <v>0</v>
      </c>
      <c r="J139" s="7">
        <f t="shared" si="15"/>
        <v>0</v>
      </c>
      <c r="L139" s="8">
        <f t="shared" si="16"/>
        <v>0</v>
      </c>
      <c r="M139" s="5">
        <v>7.0000000000000001E-3</v>
      </c>
      <c r="N139" s="5">
        <f t="shared" si="17"/>
        <v>2.1286650000000003</v>
      </c>
      <c r="P139" s="6" t="s">
        <v>75</v>
      </c>
      <c r="V139" s="9" t="s">
        <v>176</v>
      </c>
      <c r="Z139" s="6" t="s">
        <v>309</v>
      </c>
      <c r="AJ139" s="11" t="s">
        <v>178</v>
      </c>
      <c r="AK139" s="11" t="s">
        <v>78</v>
      </c>
    </row>
    <row r="140" spans="1:37">
      <c r="A140" s="1">
        <v>85</v>
      </c>
      <c r="B140" s="2" t="s">
        <v>286</v>
      </c>
      <c r="C140" s="3" t="s">
        <v>310</v>
      </c>
      <c r="D140" s="4" t="s">
        <v>311</v>
      </c>
      <c r="E140" s="5">
        <v>41</v>
      </c>
      <c r="F140" s="6" t="s">
        <v>97</v>
      </c>
      <c r="H140" s="7">
        <f t="shared" si="14"/>
        <v>0</v>
      </c>
      <c r="J140" s="7">
        <f t="shared" si="15"/>
        <v>0</v>
      </c>
      <c r="L140" s="8">
        <f t="shared" si="16"/>
        <v>0</v>
      </c>
      <c r="M140" s="5">
        <v>4.0000000000000001E-3</v>
      </c>
      <c r="N140" s="5">
        <f t="shared" si="17"/>
        <v>0.16400000000000001</v>
      </c>
      <c r="P140" s="6" t="s">
        <v>75</v>
      </c>
      <c r="V140" s="9" t="s">
        <v>176</v>
      </c>
      <c r="Z140" s="6" t="s">
        <v>312</v>
      </c>
      <c r="AJ140" s="11" t="s">
        <v>178</v>
      </c>
      <c r="AK140" s="11" t="s">
        <v>78</v>
      </c>
    </row>
    <row r="141" spans="1:37">
      <c r="A141" s="1">
        <v>86</v>
      </c>
      <c r="B141" s="2" t="s">
        <v>286</v>
      </c>
      <c r="C141" s="3" t="s">
        <v>313</v>
      </c>
      <c r="D141" s="4" t="s">
        <v>314</v>
      </c>
      <c r="E141" s="5">
        <v>49.95</v>
      </c>
      <c r="F141" s="6" t="s">
        <v>120</v>
      </c>
      <c r="H141" s="7">
        <f t="shared" si="14"/>
        <v>0</v>
      </c>
      <c r="J141" s="7">
        <f t="shared" si="15"/>
        <v>0</v>
      </c>
      <c r="K141" s="8">
        <v>3.0300000000000001E-3</v>
      </c>
      <c r="L141" s="8">
        <f t="shared" si="16"/>
        <v>0.15134850000000002</v>
      </c>
      <c r="N141" s="5">
        <f t="shared" si="17"/>
        <v>0</v>
      </c>
      <c r="P141" s="6" t="s">
        <v>75</v>
      </c>
      <c r="V141" s="9" t="s">
        <v>176</v>
      </c>
      <c r="Z141" s="6" t="s">
        <v>312</v>
      </c>
      <c r="AJ141" s="11" t="s">
        <v>178</v>
      </c>
      <c r="AK141" s="11" t="s">
        <v>78</v>
      </c>
    </row>
    <row r="142" spans="1:37" ht="25.5">
      <c r="A142" s="1">
        <v>87</v>
      </c>
      <c r="B142" s="2" t="s">
        <v>286</v>
      </c>
      <c r="C142" s="3" t="s">
        <v>315</v>
      </c>
      <c r="D142" s="4" t="s">
        <v>316</v>
      </c>
      <c r="E142" s="5">
        <v>49.95</v>
      </c>
      <c r="F142" s="6" t="s">
        <v>120</v>
      </c>
      <c r="H142" s="7">
        <f t="shared" si="14"/>
        <v>0</v>
      </c>
      <c r="J142" s="7">
        <f t="shared" si="15"/>
        <v>0</v>
      </c>
      <c r="L142" s="8">
        <f t="shared" si="16"/>
        <v>0</v>
      </c>
      <c r="M142" s="5">
        <v>3.0000000000000001E-3</v>
      </c>
      <c r="N142" s="5">
        <f t="shared" si="17"/>
        <v>0.14985000000000001</v>
      </c>
      <c r="P142" s="6" t="s">
        <v>75</v>
      </c>
      <c r="V142" s="9" t="s">
        <v>176</v>
      </c>
      <c r="Z142" s="6" t="s">
        <v>312</v>
      </c>
      <c r="AJ142" s="11" t="s">
        <v>178</v>
      </c>
      <c r="AK142" s="11" t="s">
        <v>78</v>
      </c>
    </row>
    <row r="143" spans="1:37">
      <c r="A143" s="1">
        <v>88</v>
      </c>
      <c r="B143" s="2" t="s">
        <v>286</v>
      </c>
      <c r="C143" s="3" t="s">
        <v>317</v>
      </c>
      <c r="D143" s="4" t="s">
        <v>318</v>
      </c>
      <c r="E143" s="5">
        <v>8</v>
      </c>
      <c r="F143" s="6" t="s">
        <v>97</v>
      </c>
      <c r="H143" s="7">
        <f t="shared" si="14"/>
        <v>0</v>
      </c>
      <c r="J143" s="7">
        <f t="shared" si="15"/>
        <v>0</v>
      </c>
      <c r="K143" s="8">
        <v>1.6000000000000001E-3</v>
      </c>
      <c r="L143" s="8">
        <f t="shared" si="16"/>
        <v>1.2800000000000001E-2</v>
      </c>
      <c r="N143" s="5">
        <f t="shared" si="17"/>
        <v>0</v>
      </c>
      <c r="P143" s="6" t="s">
        <v>75</v>
      </c>
      <c r="V143" s="9" t="s">
        <v>176</v>
      </c>
      <c r="Z143" s="6" t="s">
        <v>312</v>
      </c>
      <c r="AJ143" s="11" t="s">
        <v>178</v>
      </c>
      <c r="AK143" s="11" t="s">
        <v>78</v>
      </c>
    </row>
    <row r="144" spans="1:37">
      <c r="A144" s="1">
        <v>89</v>
      </c>
      <c r="B144" s="2" t="s">
        <v>286</v>
      </c>
      <c r="C144" s="3" t="s">
        <v>319</v>
      </c>
      <c r="D144" s="4" t="s">
        <v>320</v>
      </c>
      <c r="E144" s="5">
        <v>8</v>
      </c>
      <c r="F144" s="6" t="s">
        <v>97</v>
      </c>
      <c r="H144" s="7">
        <f t="shared" si="14"/>
        <v>0</v>
      </c>
      <c r="J144" s="7">
        <f t="shared" si="15"/>
        <v>0</v>
      </c>
      <c r="L144" s="8">
        <f t="shared" si="16"/>
        <v>0</v>
      </c>
      <c r="M144" s="5">
        <v>1E-3</v>
      </c>
      <c r="N144" s="5">
        <f t="shared" si="17"/>
        <v>8.0000000000000002E-3</v>
      </c>
      <c r="P144" s="6" t="s">
        <v>75</v>
      </c>
      <c r="V144" s="9" t="s">
        <v>176</v>
      </c>
      <c r="Z144" s="6" t="s">
        <v>312</v>
      </c>
      <c r="AJ144" s="11" t="s">
        <v>178</v>
      </c>
      <c r="AK144" s="11" t="s">
        <v>78</v>
      </c>
    </row>
    <row r="145" spans="1:37">
      <c r="A145" s="1">
        <v>90</v>
      </c>
      <c r="B145" s="2" t="s">
        <v>286</v>
      </c>
      <c r="C145" s="3" t="s">
        <v>321</v>
      </c>
      <c r="D145" s="4" t="s">
        <v>322</v>
      </c>
      <c r="E145" s="5">
        <v>1.2</v>
      </c>
      <c r="F145" s="6" t="s">
        <v>120</v>
      </c>
      <c r="H145" s="7">
        <f t="shared" si="14"/>
        <v>0</v>
      </c>
      <c r="J145" s="7">
        <f t="shared" si="15"/>
        <v>0</v>
      </c>
      <c r="K145" s="8">
        <v>2.1000000000000001E-4</v>
      </c>
      <c r="L145" s="8">
        <f t="shared" si="16"/>
        <v>2.52E-4</v>
      </c>
      <c r="N145" s="5">
        <f t="shared" si="17"/>
        <v>0</v>
      </c>
      <c r="P145" s="6" t="s">
        <v>75</v>
      </c>
      <c r="V145" s="9" t="s">
        <v>176</v>
      </c>
      <c r="Z145" s="6" t="s">
        <v>131</v>
      </c>
      <c r="AJ145" s="11" t="s">
        <v>178</v>
      </c>
      <c r="AK145" s="11" t="s">
        <v>78</v>
      </c>
    </row>
    <row r="146" spans="1:37" ht="25.5">
      <c r="A146" s="1">
        <v>91</v>
      </c>
      <c r="B146" s="2" t="s">
        <v>286</v>
      </c>
      <c r="C146" s="3" t="s">
        <v>323</v>
      </c>
      <c r="D146" s="4" t="s">
        <v>324</v>
      </c>
      <c r="F146" s="6" t="s">
        <v>53</v>
      </c>
      <c r="H146" s="7">
        <f t="shared" si="14"/>
        <v>0</v>
      </c>
      <c r="J146" s="7">
        <f t="shared" si="15"/>
        <v>0</v>
      </c>
      <c r="L146" s="8">
        <f t="shared" si="16"/>
        <v>0</v>
      </c>
      <c r="N146" s="5">
        <f t="shared" si="17"/>
        <v>0</v>
      </c>
      <c r="P146" s="6" t="s">
        <v>75</v>
      </c>
      <c r="V146" s="9" t="s">
        <v>176</v>
      </c>
      <c r="Z146" s="6" t="s">
        <v>312</v>
      </c>
      <c r="AJ146" s="11" t="s">
        <v>178</v>
      </c>
      <c r="AK146" s="11" t="s">
        <v>78</v>
      </c>
    </row>
    <row r="147" spans="1:37">
      <c r="D147" s="43" t="s">
        <v>325</v>
      </c>
      <c r="E147" s="44">
        <f>J147</f>
        <v>0</v>
      </c>
      <c r="H147" s="44">
        <f>SUM(H128:H146)</f>
        <v>0</v>
      </c>
      <c r="I147" s="44">
        <f>SUM(I128:I146)</f>
        <v>0</v>
      </c>
      <c r="J147" s="44">
        <f>SUM(J128:J146)</f>
        <v>0</v>
      </c>
      <c r="L147" s="45">
        <f>SUM(L128:L146)</f>
        <v>0.16474750000000002</v>
      </c>
      <c r="N147" s="46">
        <f>SUM(N128:N146)</f>
        <v>2.4505150000000002</v>
      </c>
      <c r="W147" s="10">
        <f>SUM(W128:W146)</f>
        <v>0</v>
      </c>
    </row>
    <row r="149" spans="1:37">
      <c r="B149" s="3" t="s">
        <v>326</v>
      </c>
    </row>
    <row r="150" spans="1:37" ht="25.5">
      <c r="A150" s="1">
        <v>92</v>
      </c>
      <c r="B150" s="2" t="s">
        <v>327</v>
      </c>
      <c r="C150" s="3" t="s">
        <v>328</v>
      </c>
      <c r="D150" s="4" t="s">
        <v>329</v>
      </c>
      <c r="E150" s="5">
        <v>304.09500000000003</v>
      </c>
      <c r="F150" s="6" t="s">
        <v>104</v>
      </c>
      <c r="H150" s="7">
        <f>ROUND(E150*G150,2)</f>
        <v>0</v>
      </c>
      <c r="J150" s="7">
        <f>ROUND(E150*G150,2)</f>
        <v>0</v>
      </c>
      <c r="K150" s="8">
        <v>1.7000000000000001E-4</v>
      </c>
      <c r="L150" s="8">
        <f>E150*K150</f>
        <v>5.169615000000001E-2</v>
      </c>
      <c r="N150" s="5">
        <f>E150*M150</f>
        <v>0</v>
      </c>
      <c r="P150" s="6" t="s">
        <v>75</v>
      </c>
      <c r="V150" s="9" t="s">
        <v>176</v>
      </c>
      <c r="Z150" s="6" t="s">
        <v>309</v>
      </c>
      <c r="AJ150" s="11" t="s">
        <v>178</v>
      </c>
      <c r="AK150" s="11" t="s">
        <v>78</v>
      </c>
    </row>
    <row r="151" spans="1:37">
      <c r="A151" s="1">
        <v>93</v>
      </c>
      <c r="B151" s="2" t="s">
        <v>327</v>
      </c>
      <c r="C151" s="3" t="s">
        <v>330</v>
      </c>
      <c r="D151" s="4" t="s">
        <v>331</v>
      </c>
      <c r="E151" s="5">
        <v>35.073999999999998</v>
      </c>
      <c r="F151" s="6" t="s">
        <v>104</v>
      </c>
      <c r="H151" s="7">
        <f>ROUND(E151*G151,2)</f>
        <v>0</v>
      </c>
      <c r="J151" s="7">
        <f>ROUND(E151*G151,2)</f>
        <v>0</v>
      </c>
      <c r="K151" s="8">
        <v>2.0000000000000001E-4</v>
      </c>
      <c r="L151" s="8">
        <f>E151*K151</f>
        <v>7.0147999999999999E-3</v>
      </c>
      <c r="N151" s="5">
        <f>E151*M151</f>
        <v>0</v>
      </c>
      <c r="P151" s="6" t="s">
        <v>75</v>
      </c>
      <c r="V151" s="9" t="s">
        <v>176</v>
      </c>
      <c r="Z151" s="6" t="s">
        <v>309</v>
      </c>
      <c r="AJ151" s="11" t="s">
        <v>178</v>
      </c>
      <c r="AK151" s="11" t="s">
        <v>78</v>
      </c>
    </row>
    <row r="152" spans="1:37" ht="25.5">
      <c r="A152" s="1">
        <v>94</v>
      </c>
      <c r="B152" s="2" t="s">
        <v>327</v>
      </c>
      <c r="C152" s="3" t="s">
        <v>332</v>
      </c>
      <c r="D152" s="4" t="s">
        <v>333</v>
      </c>
      <c r="F152" s="6" t="s">
        <v>53</v>
      </c>
      <c r="H152" s="7">
        <f>ROUND(E152*G152,2)</f>
        <v>0</v>
      </c>
      <c r="J152" s="7">
        <f>ROUND(E152*G152,2)</f>
        <v>0</v>
      </c>
      <c r="L152" s="8">
        <f>E152*K152</f>
        <v>0</v>
      </c>
      <c r="N152" s="5">
        <f>E152*M152</f>
        <v>0</v>
      </c>
      <c r="P152" s="6" t="s">
        <v>75</v>
      </c>
      <c r="V152" s="9" t="s">
        <v>176</v>
      </c>
      <c r="Z152" s="6" t="s">
        <v>309</v>
      </c>
      <c r="AJ152" s="11" t="s">
        <v>178</v>
      </c>
      <c r="AK152" s="11" t="s">
        <v>78</v>
      </c>
    </row>
    <row r="153" spans="1:37">
      <c r="D153" s="43" t="s">
        <v>334</v>
      </c>
      <c r="E153" s="44">
        <f>J153</f>
        <v>0</v>
      </c>
      <c r="H153" s="44">
        <f>SUM(H149:H152)</f>
        <v>0</v>
      </c>
      <c r="I153" s="44">
        <f>SUM(I149:I152)</f>
        <v>0</v>
      </c>
      <c r="J153" s="44">
        <f>SUM(J149:J152)</f>
        <v>0</v>
      </c>
      <c r="L153" s="45">
        <f>SUM(L149:L152)</f>
        <v>5.8710950000000012E-2</v>
      </c>
      <c r="N153" s="46">
        <f>SUM(N149:N152)</f>
        <v>0</v>
      </c>
      <c r="W153" s="10">
        <f>SUM(W149:W152)</f>
        <v>0</v>
      </c>
    </row>
    <row r="155" spans="1:37">
      <c r="B155" s="3" t="s">
        <v>335</v>
      </c>
    </row>
    <row r="156" spans="1:37">
      <c r="A156" s="1">
        <v>95</v>
      </c>
      <c r="B156" s="2" t="s">
        <v>336</v>
      </c>
      <c r="C156" s="3" t="s">
        <v>337</v>
      </c>
      <c r="D156" s="4" t="s">
        <v>338</v>
      </c>
      <c r="E156" s="5">
        <v>150.32599999999999</v>
      </c>
      <c r="F156" s="6" t="s">
        <v>339</v>
      </c>
      <c r="H156" s="7">
        <f>ROUND(E156*G156,2)</f>
        <v>0</v>
      </c>
      <c r="J156" s="7">
        <f t="shared" ref="J156:J173" si="18">ROUND(E156*G156,2)</f>
        <v>0</v>
      </c>
      <c r="K156" s="8">
        <v>5.0000000000000002E-5</v>
      </c>
      <c r="L156" s="8">
        <f t="shared" ref="L156:L173" si="19">E156*K156</f>
        <v>7.5163000000000001E-3</v>
      </c>
      <c r="N156" s="5">
        <f t="shared" ref="N156:N173" si="20">E156*M156</f>
        <v>0</v>
      </c>
      <c r="P156" s="6" t="s">
        <v>75</v>
      </c>
      <c r="V156" s="9" t="s">
        <v>176</v>
      </c>
      <c r="Z156" s="6" t="s">
        <v>340</v>
      </c>
      <c r="AJ156" s="11" t="s">
        <v>178</v>
      </c>
      <c r="AK156" s="11" t="s">
        <v>78</v>
      </c>
    </row>
    <row r="157" spans="1:37" ht="25.5">
      <c r="A157" s="1">
        <v>96</v>
      </c>
      <c r="B157" s="2" t="s">
        <v>179</v>
      </c>
      <c r="C157" s="3" t="s">
        <v>341</v>
      </c>
      <c r="D157" s="4" t="s">
        <v>342</v>
      </c>
      <c r="E157" s="5">
        <v>2.1000000000000001E-2</v>
      </c>
      <c r="F157" s="6" t="s">
        <v>109</v>
      </c>
      <c r="I157" s="7">
        <f>ROUND(E157*G157,2)</f>
        <v>0</v>
      </c>
      <c r="J157" s="7">
        <f t="shared" si="18"/>
        <v>0</v>
      </c>
      <c r="K157" s="8">
        <v>1</v>
      </c>
      <c r="L157" s="8">
        <f t="shared" si="19"/>
        <v>2.1000000000000001E-2</v>
      </c>
      <c r="N157" s="5">
        <f t="shared" si="20"/>
        <v>0</v>
      </c>
      <c r="P157" s="6" t="s">
        <v>75</v>
      </c>
      <c r="V157" s="9" t="s">
        <v>62</v>
      </c>
      <c r="Z157" s="6" t="s">
        <v>343</v>
      </c>
      <c r="AA157" s="6" t="s">
        <v>75</v>
      </c>
      <c r="AJ157" s="11" t="s">
        <v>183</v>
      </c>
      <c r="AK157" s="11" t="s">
        <v>78</v>
      </c>
    </row>
    <row r="158" spans="1:37">
      <c r="A158" s="1">
        <v>97</v>
      </c>
      <c r="B158" s="2" t="s">
        <v>179</v>
      </c>
      <c r="C158" s="3" t="s">
        <v>344</v>
      </c>
      <c r="D158" s="4" t="s">
        <v>345</v>
      </c>
      <c r="E158" s="5">
        <v>0.14099999999999999</v>
      </c>
      <c r="F158" s="6" t="s">
        <v>109</v>
      </c>
      <c r="I158" s="7">
        <f>ROUND(E158*G158,2)</f>
        <v>0</v>
      </c>
      <c r="J158" s="7">
        <f t="shared" si="18"/>
        <v>0</v>
      </c>
      <c r="K158" s="8">
        <v>1</v>
      </c>
      <c r="L158" s="8">
        <f t="shared" si="19"/>
        <v>0.14099999999999999</v>
      </c>
      <c r="N158" s="5">
        <f t="shared" si="20"/>
        <v>0</v>
      </c>
      <c r="P158" s="6" t="s">
        <v>75</v>
      </c>
      <c r="V158" s="9" t="s">
        <v>62</v>
      </c>
      <c r="Z158" s="6" t="s">
        <v>346</v>
      </c>
      <c r="AA158" s="6" t="s">
        <v>75</v>
      </c>
      <c r="AJ158" s="11" t="s">
        <v>183</v>
      </c>
      <c r="AK158" s="11" t="s">
        <v>78</v>
      </c>
    </row>
    <row r="159" spans="1:37" ht="25.5">
      <c r="A159" s="1">
        <v>98</v>
      </c>
      <c r="B159" s="2" t="s">
        <v>336</v>
      </c>
      <c r="C159" s="3" t="s">
        <v>347</v>
      </c>
      <c r="D159" s="4" t="s">
        <v>348</v>
      </c>
      <c r="E159" s="5">
        <v>350.4</v>
      </c>
      <c r="F159" s="6" t="s">
        <v>339</v>
      </c>
      <c r="H159" s="7">
        <f>ROUND(E159*G159,2)</f>
        <v>0</v>
      </c>
      <c r="J159" s="7">
        <f t="shared" si="18"/>
        <v>0</v>
      </c>
      <c r="K159" s="8">
        <v>2.6800000000000001E-3</v>
      </c>
      <c r="L159" s="8">
        <f t="shared" si="19"/>
        <v>0.93907200000000002</v>
      </c>
      <c r="N159" s="5">
        <f t="shared" si="20"/>
        <v>0</v>
      </c>
      <c r="P159" s="6" t="s">
        <v>75</v>
      </c>
      <c r="V159" s="9" t="s">
        <v>176</v>
      </c>
      <c r="Z159" s="6" t="s">
        <v>340</v>
      </c>
      <c r="AJ159" s="11" t="s">
        <v>178</v>
      </c>
      <c r="AK159" s="11" t="s">
        <v>78</v>
      </c>
    </row>
    <row r="160" spans="1:37">
      <c r="A160" s="1">
        <v>99</v>
      </c>
      <c r="B160" s="2" t="s">
        <v>336</v>
      </c>
      <c r="C160" s="3" t="s">
        <v>349</v>
      </c>
      <c r="D160" s="4" t="s">
        <v>350</v>
      </c>
      <c r="E160" s="5">
        <v>1</v>
      </c>
      <c r="F160" s="6" t="s">
        <v>351</v>
      </c>
      <c r="H160" s="7">
        <f>ROUND(E160*G160,2)</f>
        <v>0</v>
      </c>
      <c r="J160" s="7">
        <f t="shared" si="18"/>
        <v>0</v>
      </c>
      <c r="K160" s="8">
        <v>9.3999999999999997E-4</v>
      </c>
      <c r="L160" s="8">
        <f t="shared" si="19"/>
        <v>9.3999999999999997E-4</v>
      </c>
      <c r="N160" s="5">
        <f t="shared" si="20"/>
        <v>0</v>
      </c>
      <c r="P160" s="6" t="s">
        <v>75</v>
      </c>
      <c r="V160" s="9" t="s">
        <v>176</v>
      </c>
      <c r="Z160" s="6" t="s">
        <v>340</v>
      </c>
      <c r="AJ160" s="11" t="s">
        <v>178</v>
      </c>
      <c r="AK160" s="11" t="s">
        <v>78</v>
      </c>
    </row>
    <row r="161" spans="1:37">
      <c r="A161" s="1">
        <v>100</v>
      </c>
      <c r="B161" s="2" t="s">
        <v>179</v>
      </c>
      <c r="C161" s="3" t="s">
        <v>352</v>
      </c>
      <c r="D161" s="4" t="s">
        <v>353</v>
      </c>
      <c r="E161" s="5">
        <v>15</v>
      </c>
      <c r="F161" s="6" t="s">
        <v>97</v>
      </c>
      <c r="I161" s="7">
        <f>ROUND(E161*G161,2)</f>
        <v>0</v>
      </c>
      <c r="J161" s="7">
        <f t="shared" si="18"/>
        <v>0</v>
      </c>
      <c r="K161" s="8">
        <v>0.09</v>
      </c>
      <c r="L161" s="8">
        <f t="shared" si="19"/>
        <v>1.3499999999999999</v>
      </c>
      <c r="N161" s="5">
        <f t="shared" si="20"/>
        <v>0</v>
      </c>
      <c r="P161" s="6" t="s">
        <v>75</v>
      </c>
      <c r="V161" s="9" t="s">
        <v>62</v>
      </c>
      <c r="Z161" s="6" t="s">
        <v>354</v>
      </c>
      <c r="AA161" s="6" t="s">
        <v>75</v>
      </c>
      <c r="AJ161" s="11" t="s">
        <v>183</v>
      </c>
      <c r="AK161" s="11" t="s">
        <v>78</v>
      </c>
    </row>
    <row r="162" spans="1:37">
      <c r="A162" s="1">
        <v>101</v>
      </c>
      <c r="B162" s="2" t="s">
        <v>179</v>
      </c>
      <c r="C162" s="3" t="s">
        <v>355</v>
      </c>
      <c r="D162" s="4" t="s">
        <v>356</v>
      </c>
      <c r="E162" s="5">
        <v>20</v>
      </c>
      <c r="F162" s="6" t="s">
        <v>120</v>
      </c>
      <c r="I162" s="7">
        <f>ROUND(E162*G162,2)</f>
        <v>0</v>
      </c>
      <c r="J162" s="7">
        <f t="shared" si="18"/>
        <v>0</v>
      </c>
      <c r="K162" s="8">
        <v>7.8E-2</v>
      </c>
      <c r="L162" s="8">
        <f t="shared" si="19"/>
        <v>1.56</v>
      </c>
      <c r="N162" s="5">
        <f t="shared" si="20"/>
        <v>0</v>
      </c>
      <c r="P162" s="6" t="s">
        <v>75</v>
      </c>
      <c r="V162" s="9" t="s">
        <v>62</v>
      </c>
      <c r="Z162" s="6" t="s">
        <v>354</v>
      </c>
      <c r="AA162" s="6" t="s">
        <v>75</v>
      </c>
      <c r="AJ162" s="11" t="s">
        <v>183</v>
      </c>
      <c r="AK162" s="11" t="s">
        <v>78</v>
      </c>
    </row>
    <row r="163" spans="1:37">
      <c r="A163" s="1">
        <v>102</v>
      </c>
      <c r="B163" s="2" t="s">
        <v>179</v>
      </c>
      <c r="C163" s="3" t="s">
        <v>357</v>
      </c>
      <c r="D163" s="4" t="s">
        <v>358</v>
      </c>
      <c r="E163" s="5">
        <v>1</v>
      </c>
      <c r="F163" s="6" t="s">
        <v>359</v>
      </c>
      <c r="I163" s="7">
        <f>ROUND(E163*G163,2)</f>
        <v>0</v>
      </c>
      <c r="J163" s="7">
        <f t="shared" si="18"/>
        <v>0</v>
      </c>
      <c r="K163" s="8">
        <v>7.8E-2</v>
      </c>
      <c r="L163" s="8">
        <f t="shared" si="19"/>
        <v>7.8E-2</v>
      </c>
      <c r="N163" s="5">
        <f t="shared" si="20"/>
        <v>0</v>
      </c>
      <c r="P163" s="6" t="s">
        <v>75</v>
      </c>
      <c r="V163" s="9" t="s">
        <v>62</v>
      </c>
      <c r="Z163" s="6" t="s">
        <v>354</v>
      </c>
      <c r="AA163" s="6" t="s">
        <v>75</v>
      </c>
      <c r="AJ163" s="11" t="s">
        <v>183</v>
      </c>
      <c r="AK163" s="11" t="s">
        <v>78</v>
      </c>
    </row>
    <row r="164" spans="1:37">
      <c r="A164" s="1">
        <v>103</v>
      </c>
      <c r="B164" s="2" t="s">
        <v>179</v>
      </c>
      <c r="C164" s="3" t="s">
        <v>360</v>
      </c>
      <c r="D164" s="4" t="s">
        <v>361</v>
      </c>
      <c r="E164" s="5">
        <v>1</v>
      </c>
      <c r="F164" s="6" t="s">
        <v>97</v>
      </c>
      <c r="I164" s="7">
        <f>ROUND(E164*G164,2)</f>
        <v>0</v>
      </c>
      <c r="J164" s="7">
        <f t="shared" si="18"/>
        <v>0</v>
      </c>
      <c r="K164" s="8">
        <v>0.1</v>
      </c>
      <c r="L164" s="8">
        <f t="shared" si="19"/>
        <v>0.1</v>
      </c>
      <c r="N164" s="5">
        <f t="shared" si="20"/>
        <v>0</v>
      </c>
      <c r="P164" s="6" t="s">
        <v>75</v>
      </c>
      <c r="V164" s="9" t="s">
        <v>62</v>
      </c>
      <c r="Z164" s="6" t="s">
        <v>354</v>
      </c>
      <c r="AA164" s="6" t="s">
        <v>75</v>
      </c>
      <c r="AJ164" s="11" t="s">
        <v>183</v>
      </c>
      <c r="AK164" s="11" t="s">
        <v>78</v>
      </c>
    </row>
    <row r="165" spans="1:37">
      <c r="A165" s="1">
        <v>104</v>
      </c>
      <c r="B165" s="2" t="s">
        <v>336</v>
      </c>
      <c r="C165" s="3" t="s">
        <v>362</v>
      </c>
      <c r="D165" s="4" t="s">
        <v>363</v>
      </c>
      <c r="E165" s="5">
        <v>13.4</v>
      </c>
      <c r="F165" s="6" t="s">
        <v>120</v>
      </c>
      <c r="H165" s="7">
        <f>ROUND(E165*G165,2)</f>
        <v>0</v>
      </c>
      <c r="J165" s="7">
        <f t="shared" si="18"/>
        <v>0</v>
      </c>
      <c r="K165" s="8">
        <v>5.0000000000000002E-5</v>
      </c>
      <c r="L165" s="8">
        <f t="shared" si="19"/>
        <v>6.7000000000000002E-4</v>
      </c>
      <c r="N165" s="5">
        <f t="shared" si="20"/>
        <v>0</v>
      </c>
      <c r="P165" s="6" t="s">
        <v>75</v>
      </c>
      <c r="V165" s="9" t="s">
        <v>176</v>
      </c>
      <c r="Z165" s="6" t="s">
        <v>340</v>
      </c>
      <c r="AJ165" s="11" t="s">
        <v>178</v>
      </c>
      <c r="AK165" s="11" t="s">
        <v>78</v>
      </c>
    </row>
    <row r="166" spans="1:37">
      <c r="A166" s="1">
        <v>105</v>
      </c>
      <c r="B166" s="2" t="s">
        <v>179</v>
      </c>
      <c r="C166" s="3" t="s">
        <v>364</v>
      </c>
      <c r="D166" s="4" t="s">
        <v>365</v>
      </c>
      <c r="E166" s="5">
        <v>13.4</v>
      </c>
      <c r="F166" s="6" t="s">
        <v>120</v>
      </c>
      <c r="I166" s="7">
        <f>ROUND(E166*G166,2)</f>
        <v>0</v>
      </c>
      <c r="J166" s="7">
        <f t="shared" si="18"/>
        <v>0</v>
      </c>
      <c r="L166" s="8">
        <f t="shared" si="19"/>
        <v>0</v>
      </c>
      <c r="N166" s="5">
        <f t="shared" si="20"/>
        <v>0</v>
      </c>
      <c r="P166" s="6" t="s">
        <v>75</v>
      </c>
      <c r="V166" s="9" t="s">
        <v>62</v>
      </c>
      <c r="Z166" s="6" t="s">
        <v>131</v>
      </c>
      <c r="AA166" s="6" t="s">
        <v>75</v>
      </c>
      <c r="AJ166" s="11" t="s">
        <v>183</v>
      </c>
      <c r="AK166" s="11" t="s">
        <v>78</v>
      </c>
    </row>
    <row r="167" spans="1:37" ht="25.5">
      <c r="A167" s="1">
        <v>106</v>
      </c>
      <c r="B167" s="2" t="s">
        <v>336</v>
      </c>
      <c r="C167" s="3" t="s">
        <v>366</v>
      </c>
      <c r="D167" s="4" t="s">
        <v>367</v>
      </c>
      <c r="E167" s="5">
        <v>1</v>
      </c>
      <c r="F167" s="6" t="s">
        <v>97</v>
      </c>
      <c r="H167" s="7">
        <f>ROUND(E167*G167,2)</f>
        <v>0</v>
      </c>
      <c r="J167" s="7">
        <f t="shared" si="18"/>
        <v>0</v>
      </c>
      <c r="K167" s="8">
        <v>5.0000000000000001E-4</v>
      </c>
      <c r="L167" s="8">
        <f t="shared" si="19"/>
        <v>5.0000000000000001E-4</v>
      </c>
      <c r="N167" s="5">
        <f t="shared" si="20"/>
        <v>0</v>
      </c>
      <c r="P167" s="6" t="s">
        <v>75</v>
      </c>
      <c r="V167" s="9" t="s">
        <v>176</v>
      </c>
      <c r="Z167" s="6" t="s">
        <v>368</v>
      </c>
      <c r="AJ167" s="11" t="s">
        <v>178</v>
      </c>
      <c r="AK167" s="11" t="s">
        <v>78</v>
      </c>
    </row>
    <row r="168" spans="1:37">
      <c r="A168" s="1">
        <v>107</v>
      </c>
      <c r="B168" s="2" t="s">
        <v>179</v>
      </c>
      <c r="C168" s="3" t="s">
        <v>369</v>
      </c>
      <c r="D168" s="4" t="s">
        <v>370</v>
      </c>
      <c r="E168" s="5">
        <v>1</v>
      </c>
      <c r="F168" s="6" t="s">
        <v>97</v>
      </c>
      <c r="I168" s="7">
        <f>ROUND(E168*G168,2)</f>
        <v>0</v>
      </c>
      <c r="J168" s="7">
        <f t="shared" si="18"/>
        <v>0</v>
      </c>
      <c r="L168" s="8">
        <f t="shared" si="19"/>
        <v>0</v>
      </c>
      <c r="N168" s="5">
        <f t="shared" si="20"/>
        <v>0</v>
      </c>
      <c r="P168" s="6" t="s">
        <v>75</v>
      </c>
      <c r="V168" s="9" t="s">
        <v>62</v>
      </c>
      <c r="Z168" s="6" t="s">
        <v>371</v>
      </c>
      <c r="AA168" s="6" t="s">
        <v>75</v>
      </c>
      <c r="AJ168" s="11" t="s">
        <v>183</v>
      </c>
      <c r="AK168" s="11" t="s">
        <v>78</v>
      </c>
    </row>
    <row r="169" spans="1:37" ht="25.5">
      <c r="A169" s="1">
        <v>108</v>
      </c>
      <c r="B169" s="2" t="s">
        <v>336</v>
      </c>
      <c r="C169" s="3" t="s">
        <v>372</v>
      </c>
      <c r="D169" s="4" t="s">
        <v>373</v>
      </c>
      <c r="E169" s="5">
        <v>1</v>
      </c>
      <c r="F169" s="6" t="s">
        <v>97</v>
      </c>
      <c r="H169" s="7">
        <f>ROUND(E169*G169,2)</f>
        <v>0</v>
      </c>
      <c r="J169" s="7">
        <f t="shared" si="18"/>
        <v>0</v>
      </c>
      <c r="K169" s="8">
        <v>5.4000000000000001E-4</v>
      </c>
      <c r="L169" s="8">
        <f t="shared" si="19"/>
        <v>5.4000000000000001E-4</v>
      </c>
      <c r="N169" s="5">
        <f t="shared" si="20"/>
        <v>0</v>
      </c>
      <c r="P169" s="6" t="s">
        <v>75</v>
      </c>
      <c r="V169" s="9" t="s">
        <v>176</v>
      </c>
      <c r="Z169" s="6" t="s">
        <v>368</v>
      </c>
      <c r="AJ169" s="11" t="s">
        <v>178</v>
      </c>
      <c r="AK169" s="11" t="s">
        <v>78</v>
      </c>
    </row>
    <row r="170" spans="1:37" ht="25.5">
      <c r="A170" s="1">
        <v>109</v>
      </c>
      <c r="B170" s="2" t="s">
        <v>179</v>
      </c>
      <c r="C170" s="3" t="s">
        <v>374</v>
      </c>
      <c r="D170" s="4" t="s">
        <v>375</v>
      </c>
      <c r="E170" s="5">
        <v>1</v>
      </c>
      <c r="F170" s="6" t="s">
        <v>97</v>
      </c>
      <c r="I170" s="7">
        <f>ROUND(E170*G170,2)</f>
        <v>0</v>
      </c>
      <c r="J170" s="7">
        <f t="shared" si="18"/>
        <v>0</v>
      </c>
      <c r="L170" s="8">
        <f t="shared" si="19"/>
        <v>0</v>
      </c>
      <c r="N170" s="5">
        <f t="shared" si="20"/>
        <v>0</v>
      </c>
      <c r="P170" s="6" t="s">
        <v>75</v>
      </c>
      <c r="V170" s="9" t="s">
        <v>62</v>
      </c>
      <c r="Z170" s="6" t="s">
        <v>245</v>
      </c>
      <c r="AA170" s="6" t="s">
        <v>75</v>
      </c>
      <c r="AJ170" s="11" t="s">
        <v>183</v>
      </c>
      <c r="AK170" s="11" t="s">
        <v>78</v>
      </c>
    </row>
    <row r="171" spans="1:37" ht="25.5">
      <c r="A171" s="1">
        <v>110</v>
      </c>
      <c r="B171" s="2" t="s">
        <v>336</v>
      </c>
      <c r="C171" s="3" t="s">
        <v>376</v>
      </c>
      <c r="D171" s="4" t="s">
        <v>377</v>
      </c>
      <c r="E171" s="5">
        <v>1</v>
      </c>
      <c r="F171" s="6" t="s">
        <v>97</v>
      </c>
      <c r="H171" s="7">
        <f>ROUND(E171*G171,2)</f>
        <v>0</v>
      </c>
      <c r="J171" s="7">
        <f t="shared" si="18"/>
        <v>0</v>
      </c>
      <c r="L171" s="8">
        <f t="shared" si="19"/>
        <v>0</v>
      </c>
      <c r="N171" s="5">
        <f t="shared" si="20"/>
        <v>0</v>
      </c>
      <c r="P171" s="6" t="s">
        <v>75</v>
      </c>
      <c r="V171" s="9" t="s">
        <v>176</v>
      </c>
      <c r="Z171" s="6" t="s">
        <v>131</v>
      </c>
      <c r="AJ171" s="11" t="s">
        <v>178</v>
      </c>
      <c r="AK171" s="11" t="s">
        <v>78</v>
      </c>
    </row>
    <row r="172" spans="1:37">
      <c r="A172" s="1">
        <v>111</v>
      </c>
      <c r="B172" s="2" t="s">
        <v>179</v>
      </c>
      <c r="C172" s="3" t="s">
        <v>378</v>
      </c>
      <c r="D172" s="4" t="s">
        <v>379</v>
      </c>
      <c r="E172" s="5">
        <v>1</v>
      </c>
      <c r="F172" s="6" t="s">
        <v>97</v>
      </c>
      <c r="I172" s="7">
        <f>ROUND(E172*G172,2)</f>
        <v>0</v>
      </c>
      <c r="J172" s="7">
        <f t="shared" si="18"/>
        <v>0</v>
      </c>
      <c r="K172" s="8">
        <v>0.69450000000000001</v>
      </c>
      <c r="L172" s="8">
        <f t="shared" si="19"/>
        <v>0.69450000000000001</v>
      </c>
      <c r="N172" s="5">
        <f t="shared" si="20"/>
        <v>0</v>
      </c>
      <c r="P172" s="6" t="s">
        <v>75</v>
      </c>
      <c r="V172" s="9" t="s">
        <v>62</v>
      </c>
      <c r="Z172" s="6" t="s">
        <v>245</v>
      </c>
      <c r="AA172" s="6" t="s">
        <v>75</v>
      </c>
      <c r="AJ172" s="11" t="s">
        <v>183</v>
      </c>
      <c r="AK172" s="11" t="s">
        <v>78</v>
      </c>
    </row>
    <row r="173" spans="1:37" ht="25.5">
      <c r="A173" s="1">
        <v>112</v>
      </c>
      <c r="B173" s="2" t="s">
        <v>336</v>
      </c>
      <c r="C173" s="3" t="s">
        <v>380</v>
      </c>
      <c r="D173" s="4" t="s">
        <v>381</v>
      </c>
      <c r="F173" s="6" t="s">
        <v>53</v>
      </c>
      <c r="H173" s="7">
        <f>ROUND(E173*G173,2)</f>
        <v>0</v>
      </c>
      <c r="J173" s="7">
        <f t="shared" si="18"/>
        <v>0</v>
      </c>
      <c r="L173" s="8">
        <f t="shared" si="19"/>
        <v>0</v>
      </c>
      <c r="N173" s="5">
        <f t="shared" si="20"/>
        <v>0</v>
      </c>
      <c r="P173" s="6" t="s">
        <v>75</v>
      </c>
      <c r="V173" s="9" t="s">
        <v>176</v>
      </c>
      <c r="Z173" s="6" t="s">
        <v>340</v>
      </c>
      <c r="AJ173" s="11" t="s">
        <v>178</v>
      </c>
      <c r="AK173" s="11" t="s">
        <v>78</v>
      </c>
    </row>
    <row r="174" spans="1:37">
      <c r="D174" s="43" t="s">
        <v>382</v>
      </c>
      <c r="E174" s="44">
        <f>J174</f>
        <v>0</v>
      </c>
      <c r="H174" s="44">
        <f>SUM(H155:H173)</f>
        <v>0</v>
      </c>
      <c r="I174" s="44">
        <f>SUM(I155:I173)</f>
        <v>0</v>
      </c>
      <c r="J174" s="44">
        <f>SUM(J155:J173)</f>
        <v>0</v>
      </c>
      <c r="L174" s="45">
        <f>SUM(L155:L173)</f>
        <v>4.893738299999999</v>
      </c>
      <c r="N174" s="46">
        <f>SUM(N155:N173)</f>
        <v>0</v>
      </c>
      <c r="W174" s="10">
        <f>SUM(W155:W173)</f>
        <v>0</v>
      </c>
    </row>
    <row r="176" spans="1:37">
      <c r="B176" s="3" t="s">
        <v>383</v>
      </c>
    </row>
    <row r="177" spans="1:37">
      <c r="A177" s="1">
        <v>113</v>
      </c>
      <c r="B177" s="2" t="s">
        <v>384</v>
      </c>
      <c r="C177" s="3" t="s">
        <v>385</v>
      </c>
      <c r="D177" s="4" t="s">
        <v>386</v>
      </c>
      <c r="E177" s="5">
        <v>21.8</v>
      </c>
      <c r="F177" s="6" t="s">
        <v>120</v>
      </c>
      <c r="H177" s="7">
        <f>ROUND(E177*G177,2)</f>
        <v>0</v>
      </c>
      <c r="J177" s="7">
        <f>ROUND(E177*G177,2)</f>
        <v>0</v>
      </c>
      <c r="K177" s="8">
        <v>6.0999999999999997E-4</v>
      </c>
      <c r="L177" s="8">
        <f>E177*K177</f>
        <v>1.3297999999999999E-2</v>
      </c>
      <c r="N177" s="5">
        <f>E177*M177</f>
        <v>0</v>
      </c>
      <c r="P177" s="6" t="s">
        <v>75</v>
      </c>
      <c r="V177" s="9" t="s">
        <v>176</v>
      </c>
      <c r="Z177" s="6" t="s">
        <v>387</v>
      </c>
      <c r="AJ177" s="11" t="s">
        <v>178</v>
      </c>
      <c r="AK177" s="11" t="s">
        <v>78</v>
      </c>
    </row>
    <row r="178" spans="1:37" ht="25.5">
      <c r="A178" s="1">
        <v>114</v>
      </c>
      <c r="B178" s="2" t="s">
        <v>384</v>
      </c>
      <c r="C178" s="3" t="s">
        <v>388</v>
      </c>
      <c r="D178" s="4" t="s">
        <v>389</v>
      </c>
      <c r="E178" s="5">
        <v>30.53</v>
      </c>
      <c r="F178" s="6" t="s">
        <v>104</v>
      </c>
      <c r="H178" s="7">
        <f>ROUND(E178*G178,2)</f>
        <v>0</v>
      </c>
      <c r="J178" s="7">
        <f>ROUND(E178*G178,2)</f>
        <v>0</v>
      </c>
      <c r="K178" s="8">
        <v>4.9100000000000003E-3</v>
      </c>
      <c r="L178" s="8">
        <f>E178*K178</f>
        <v>0.14990230000000002</v>
      </c>
      <c r="N178" s="5">
        <f>E178*M178</f>
        <v>0</v>
      </c>
      <c r="P178" s="6" t="s">
        <v>75</v>
      </c>
      <c r="V178" s="9" t="s">
        <v>176</v>
      </c>
      <c r="Z178" s="6" t="s">
        <v>387</v>
      </c>
      <c r="AJ178" s="11" t="s">
        <v>178</v>
      </c>
      <c r="AK178" s="11" t="s">
        <v>78</v>
      </c>
    </row>
    <row r="179" spans="1:37">
      <c r="A179" s="1">
        <v>115</v>
      </c>
      <c r="B179" s="2" t="s">
        <v>179</v>
      </c>
      <c r="C179" s="3" t="s">
        <v>390</v>
      </c>
      <c r="D179" s="4" t="s">
        <v>391</v>
      </c>
      <c r="E179" s="5">
        <v>34.802999999999997</v>
      </c>
      <c r="F179" s="6" t="s">
        <v>104</v>
      </c>
      <c r="I179" s="7">
        <f>ROUND(E179*G179,2)</f>
        <v>0</v>
      </c>
      <c r="J179" s="7">
        <f>ROUND(E179*G179,2)</f>
        <v>0</v>
      </c>
      <c r="K179" s="8">
        <v>1.9E-2</v>
      </c>
      <c r="L179" s="8">
        <f>E179*K179</f>
        <v>0.66125699999999998</v>
      </c>
      <c r="N179" s="5">
        <f>E179*M179</f>
        <v>0</v>
      </c>
      <c r="P179" s="6" t="s">
        <v>75</v>
      </c>
      <c r="V179" s="9" t="s">
        <v>62</v>
      </c>
      <c r="Z179" s="6" t="s">
        <v>392</v>
      </c>
      <c r="AA179" s="6" t="s">
        <v>75</v>
      </c>
      <c r="AJ179" s="11" t="s">
        <v>183</v>
      </c>
      <c r="AK179" s="11" t="s">
        <v>78</v>
      </c>
    </row>
    <row r="180" spans="1:37" ht="25.5">
      <c r="A180" s="1">
        <v>116</v>
      </c>
      <c r="B180" s="2" t="s">
        <v>384</v>
      </c>
      <c r="C180" s="3" t="s">
        <v>393</v>
      </c>
      <c r="D180" s="4" t="s">
        <v>394</v>
      </c>
      <c r="F180" s="6" t="s">
        <v>53</v>
      </c>
      <c r="H180" s="7">
        <f>ROUND(E180*G180,2)</f>
        <v>0</v>
      </c>
      <c r="J180" s="7">
        <f>ROUND(E180*G180,2)</f>
        <v>0</v>
      </c>
      <c r="L180" s="8">
        <f>E180*K180</f>
        <v>0</v>
      </c>
      <c r="N180" s="5">
        <f>E180*M180</f>
        <v>0</v>
      </c>
      <c r="P180" s="6" t="s">
        <v>75</v>
      </c>
      <c r="V180" s="9" t="s">
        <v>176</v>
      </c>
      <c r="Z180" s="6" t="s">
        <v>387</v>
      </c>
      <c r="AJ180" s="11" t="s">
        <v>178</v>
      </c>
      <c r="AK180" s="11" t="s">
        <v>78</v>
      </c>
    </row>
    <row r="181" spans="1:37">
      <c r="D181" s="43" t="s">
        <v>395</v>
      </c>
      <c r="E181" s="44">
        <f>J181</f>
        <v>0</v>
      </c>
      <c r="H181" s="44">
        <f>SUM(H176:H180)</f>
        <v>0</v>
      </c>
      <c r="I181" s="44">
        <f>SUM(I176:I180)</f>
        <v>0</v>
      </c>
      <c r="J181" s="44">
        <f>SUM(J176:J180)</f>
        <v>0</v>
      </c>
      <c r="L181" s="45">
        <f>SUM(L176:L180)</f>
        <v>0.82445729999999995</v>
      </c>
      <c r="N181" s="46">
        <f>SUM(N176:N180)</f>
        <v>0</v>
      </c>
      <c r="W181" s="10">
        <f>SUM(W176:W180)</f>
        <v>0</v>
      </c>
    </row>
    <row r="183" spans="1:37">
      <c r="B183" s="3" t="s">
        <v>396</v>
      </c>
    </row>
    <row r="184" spans="1:37" ht="25.5">
      <c r="A184" s="1">
        <v>117</v>
      </c>
      <c r="B184" s="2" t="s">
        <v>397</v>
      </c>
      <c r="C184" s="3" t="s">
        <v>398</v>
      </c>
      <c r="D184" s="4" t="s">
        <v>399</v>
      </c>
      <c r="E184" s="5">
        <v>6.92</v>
      </c>
      <c r="F184" s="6" t="s">
        <v>104</v>
      </c>
      <c r="H184" s="7">
        <f>ROUND(E184*G184,2)</f>
        <v>0</v>
      </c>
      <c r="J184" s="7">
        <f>ROUND(E184*G184,2)</f>
        <v>0</v>
      </c>
      <c r="K184" s="8">
        <v>9.0000000000000006E-5</v>
      </c>
      <c r="L184" s="8">
        <f>E184*K184</f>
        <v>6.2280000000000007E-4</v>
      </c>
      <c r="N184" s="5">
        <f>E184*M184</f>
        <v>0</v>
      </c>
      <c r="P184" s="6" t="s">
        <v>75</v>
      </c>
      <c r="V184" s="9" t="s">
        <v>176</v>
      </c>
      <c r="Z184" s="6" t="s">
        <v>400</v>
      </c>
      <c r="AJ184" s="11" t="s">
        <v>178</v>
      </c>
      <c r="AK184" s="11" t="s">
        <v>78</v>
      </c>
    </row>
    <row r="185" spans="1:37">
      <c r="A185" s="1">
        <v>118</v>
      </c>
      <c r="B185" s="2" t="s">
        <v>397</v>
      </c>
      <c r="C185" s="3" t="s">
        <v>401</v>
      </c>
      <c r="D185" s="4" t="s">
        <v>402</v>
      </c>
      <c r="E185" s="5">
        <v>6.92</v>
      </c>
      <c r="F185" s="6" t="s">
        <v>104</v>
      </c>
      <c r="H185" s="7">
        <f>ROUND(E185*G185,2)</f>
        <v>0</v>
      </c>
      <c r="J185" s="7">
        <f>ROUND(E185*G185,2)</f>
        <v>0</v>
      </c>
      <c r="K185" s="8">
        <v>8.0000000000000007E-5</v>
      </c>
      <c r="L185" s="8">
        <f>E185*K185</f>
        <v>5.5360000000000001E-4</v>
      </c>
      <c r="N185" s="5">
        <f>E185*M185</f>
        <v>0</v>
      </c>
      <c r="P185" s="6" t="s">
        <v>75</v>
      </c>
      <c r="V185" s="9" t="s">
        <v>176</v>
      </c>
      <c r="Z185" s="6" t="s">
        <v>400</v>
      </c>
      <c r="AJ185" s="11" t="s">
        <v>178</v>
      </c>
      <c r="AK185" s="11" t="s">
        <v>78</v>
      </c>
    </row>
    <row r="186" spans="1:37">
      <c r="D186" s="43" t="s">
        <v>403</v>
      </c>
      <c r="E186" s="44">
        <f>J186</f>
        <v>0</v>
      </c>
      <c r="H186" s="44">
        <f>SUM(H183:H185)</f>
        <v>0</v>
      </c>
      <c r="I186" s="44">
        <f>SUM(I183:I185)</f>
        <v>0</v>
      </c>
      <c r="J186" s="44">
        <f>SUM(J183:J185)</f>
        <v>0</v>
      </c>
      <c r="L186" s="45">
        <f>SUM(L183:L185)</f>
        <v>1.1764000000000002E-3</v>
      </c>
      <c r="N186" s="46">
        <f>SUM(N183:N185)</f>
        <v>0</v>
      </c>
      <c r="W186" s="10">
        <f>SUM(W183:W185)</f>
        <v>0</v>
      </c>
    </row>
    <row r="188" spans="1:37">
      <c r="D188" s="43" t="s">
        <v>404</v>
      </c>
      <c r="E188" s="46">
        <f>J188</f>
        <v>0</v>
      </c>
      <c r="H188" s="44">
        <f>+H71+H80+H86+H94+H101+H121+H126+H147+H153+H174+H181+H186</f>
        <v>0</v>
      </c>
      <c r="I188" s="44">
        <f>+I71+I80+I86+I94+I101+I121+I126+I147+I153+I174+I181+I186</f>
        <v>0</v>
      </c>
      <c r="J188" s="44">
        <f>+J71+J80+J86+J94+J101+J121+J126+J147+J153+J174+J181+J186</f>
        <v>0</v>
      </c>
      <c r="L188" s="45">
        <f>+L71+L80+L86+L94+L101+L121+L126+L147+L153+L174+L181+L186</f>
        <v>7.958185789999999</v>
      </c>
      <c r="N188" s="46">
        <f>+N71+N80+N86+N94+N101+N121+N126+N147+N153+N174+N181+N186</f>
        <v>5.5289900000000003</v>
      </c>
      <c r="W188" s="10">
        <f>+W71+W80+W86+W94+W101+W121+W126+W147+W153+W174+W181+W186</f>
        <v>0</v>
      </c>
    </row>
    <row r="190" spans="1:37">
      <c r="B190" s="42" t="s">
        <v>405</v>
      </c>
    </row>
    <row r="191" spans="1:37">
      <c r="B191" s="3" t="s">
        <v>406</v>
      </c>
    </row>
    <row r="192" spans="1:37" ht="25.5">
      <c r="A192" s="1">
        <v>119</v>
      </c>
      <c r="B192" s="2" t="s">
        <v>407</v>
      </c>
      <c r="C192" s="3" t="s">
        <v>408</v>
      </c>
      <c r="D192" s="4" t="s">
        <v>409</v>
      </c>
      <c r="E192" s="5">
        <v>7</v>
      </c>
      <c r="F192" s="6" t="s">
        <v>97</v>
      </c>
      <c r="H192" s="7">
        <f>ROUND(E192*G192,2)</f>
        <v>0</v>
      </c>
      <c r="J192" s="7">
        <f t="shared" ref="J192:J207" si="21">ROUND(E192*G192,2)</f>
        <v>0</v>
      </c>
      <c r="L192" s="8">
        <f t="shared" ref="L192:L207" si="22">E192*K192</f>
        <v>0</v>
      </c>
      <c r="N192" s="5">
        <f t="shared" ref="N192:N207" si="23">E192*M192</f>
        <v>0</v>
      </c>
      <c r="P192" s="6" t="s">
        <v>75</v>
      </c>
      <c r="V192" s="9" t="s">
        <v>410</v>
      </c>
      <c r="Z192" s="6" t="s">
        <v>411</v>
      </c>
      <c r="AJ192" s="11" t="s">
        <v>412</v>
      </c>
      <c r="AK192" s="11" t="s">
        <v>78</v>
      </c>
    </row>
    <row r="193" spans="1:37" ht="25.5">
      <c r="A193" s="1">
        <v>120</v>
      </c>
      <c r="B193" s="2" t="s">
        <v>179</v>
      </c>
      <c r="C193" s="3" t="s">
        <v>413</v>
      </c>
      <c r="D193" s="4" t="s">
        <v>414</v>
      </c>
      <c r="E193" s="5">
        <v>7</v>
      </c>
      <c r="F193" s="6" t="s">
        <v>97</v>
      </c>
      <c r="I193" s="7">
        <f>ROUND(E193*G193,2)</f>
        <v>0</v>
      </c>
      <c r="J193" s="7">
        <f t="shared" si="21"/>
        <v>0</v>
      </c>
      <c r="L193" s="8">
        <f t="shared" si="22"/>
        <v>0</v>
      </c>
      <c r="N193" s="5">
        <f t="shared" si="23"/>
        <v>0</v>
      </c>
      <c r="P193" s="6" t="s">
        <v>75</v>
      </c>
      <c r="V193" s="9" t="s">
        <v>62</v>
      </c>
      <c r="Z193" s="6" t="s">
        <v>415</v>
      </c>
      <c r="AA193" s="6">
        <v>20912</v>
      </c>
      <c r="AJ193" s="11" t="s">
        <v>416</v>
      </c>
      <c r="AK193" s="11" t="s">
        <v>78</v>
      </c>
    </row>
    <row r="194" spans="1:37" ht="25.5">
      <c r="A194" s="1">
        <v>121</v>
      </c>
      <c r="B194" s="2" t="s">
        <v>407</v>
      </c>
      <c r="C194" s="3" t="s">
        <v>417</v>
      </c>
      <c r="D194" s="4" t="s">
        <v>418</v>
      </c>
      <c r="E194" s="5">
        <v>3</v>
      </c>
      <c r="F194" s="6" t="s">
        <v>97</v>
      </c>
      <c r="H194" s="7">
        <f>ROUND(E194*G194,2)</f>
        <v>0</v>
      </c>
      <c r="J194" s="7">
        <f t="shared" si="21"/>
        <v>0</v>
      </c>
      <c r="L194" s="8">
        <f t="shared" si="22"/>
        <v>0</v>
      </c>
      <c r="N194" s="5">
        <f t="shared" si="23"/>
        <v>0</v>
      </c>
      <c r="P194" s="6" t="s">
        <v>75</v>
      </c>
      <c r="V194" s="9" t="s">
        <v>410</v>
      </c>
      <c r="Z194" s="6" t="s">
        <v>411</v>
      </c>
      <c r="AJ194" s="11" t="s">
        <v>412</v>
      </c>
      <c r="AK194" s="11" t="s">
        <v>78</v>
      </c>
    </row>
    <row r="195" spans="1:37" ht="25.5">
      <c r="A195" s="1">
        <v>122</v>
      </c>
      <c r="B195" s="2" t="s">
        <v>179</v>
      </c>
      <c r="C195" s="3" t="s">
        <v>419</v>
      </c>
      <c r="D195" s="4" t="s">
        <v>420</v>
      </c>
      <c r="E195" s="5">
        <v>3</v>
      </c>
      <c r="F195" s="6" t="s">
        <v>97</v>
      </c>
      <c r="I195" s="7">
        <f>ROUND(E195*G195,2)</f>
        <v>0</v>
      </c>
      <c r="J195" s="7">
        <f t="shared" si="21"/>
        <v>0</v>
      </c>
      <c r="L195" s="8">
        <f t="shared" si="22"/>
        <v>0</v>
      </c>
      <c r="N195" s="5">
        <f t="shared" si="23"/>
        <v>0</v>
      </c>
      <c r="P195" s="6" t="s">
        <v>75</v>
      </c>
      <c r="V195" s="9" t="s">
        <v>62</v>
      </c>
      <c r="Z195" s="6" t="s">
        <v>415</v>
      </c>
      <c r="AA195" s="6">
        <v>10010586</v>
      </c>
      <c r="AJ195" s="11" t="s">
        <v>416</v>
      </c>
      <c r="AK195" s="11" t="s">
        <v>78</v>
      </c>
    </row>
    <row r="196" spans="1:37" ht="25.5">
      <c r="A196" s="1">
        <v>123</v>
      </c>
      <c r="B196" s="2" t="s">
        <v>407</v>
      </c>
      <c r="C196" s="3" t="s">
        <v>421</v>
      </c>
      <c r="D196" s="4" t="s">
        <v>422</v>
      </c>
      <c r="E196" s="5">
        <v>5</v>
      </c>
      <c r="F196" s="6" t="s">
        <v>97</v>
      </c>
      <c r="H196" s="7">
        <f>ROUND(E196*G196,2)</f>
        <v>0</v>
      </c>
      <c r="J196" s="7">
        <f t="shared" si="21"/>
        <v>0</v>
      </c>
      <c r="L196" s="8">
        <f t="shared" si="22"/>
        <v>0</v>
      </c>
      <c r="N196" s="5">
        <f t="shared" si="23"/>
        <v>0</v>
      </c>
      <c r="P196" s="6" t="s">
        <v>75</v>
      </c>
      <c r="V196" s="9" t="s">
        <v>410</v>
      </c>
      <c r="Z196" s="6" t="s">
        <v>411</v>
      </c>
      <c r="AJ196" s="11" t="s">
        <v>412</v>
      </c>
      <c r="AK196" s="11" t="s">
        <v>78</v>
      </c>
    </row>
    <row r="197" spans="1:37">
      <c r="A197" s="1">
        <v>124</v>
      </c>
      <c r="B197" s="2" t="s">
        <v>407</v>
      </c>
      <c r="C197" s="3" t="s">
        <v>423</v>
      </c>
      <c r="D197" s="4" t="s">
        <v>424</v>
      </c>
      <c r="E197" s="5">
        <v>2</v>
      </c>
      <c r="F197" s="6" t="s">
        <v>97</v>
      </c>
      <c r="H197" s="7">
        <f>ROUND(E197*G197,2)</f>
        <v>0</v>
      </c>
      <c r="J197" s="7">
        <f t="shared" si="21"/>
        <v>0</v>
      </c>
      <c r="L197" s="8">
        <f t="shared" si="22"/>
        <v>0</v>
      </c>
      <c r="N197" s="5">
        <f t="shared" si="23"/>
        <v>0</v>
      </c>
      <c r="P197" s="6" t="s">
        <v>75</v>
      </c>
      <c r="V197" s="9" t="s">
        <v>410</v>
      </c>
      <c r="Z197" s="6" t="s">
        <v>411</v>
      </c>
      <c r="AJ197" s="11" t="s">
        <v>412</v>
      </c>
      <c r="AK197" s="11" t="s">
        <v>78</v>
      </c>
    </row>
    <row r="198" spans="1:37" ht="25.5">
      <c r="A198" s="1">
        <v>125</v>
      </c>
      <c r="B198" s="2" t="s">
        <v>179</v>
      </c>
      <c r="C198" s="3" t="s">
        <v>425</v>
      </c>
      <c r="D198" s="4" t="s">
        <v>426</v>
      </c>
      <c r="E198" s="5">
        <v>2</v>
      </c>
      <c r="F198" s="6" t="s">
        <v>97</v>
      </c>
      <c r="I198" s="7">
        <f>ROUND(E198*G198,2)</f>
        <v>0</v>
      </c>
      <c r="J198" s="7">
        <f t="shared" si="21"/>
        <v>0</v>
      </c>
      <c r="L198" s="8">
        <f t="shared" si="22"/>
        <v>0</v>
      </c>
      <c r="N198" s="5">
        <f t="shared" si="23"/>
        <v>0</v>
      </c>
      <c r="P198" s="6" t="s">
        <v>75</v>
      </c>
      <c r="V198" s="9" t="s">
        <v>62</v>
      </c>
      <c r="Z198" s="6" t="s">
        <v>427</v>
      </c>
      <c r="AA198" s="6" t="s">
        <v>428</v>
      </c>
      <c r="AJ198" s="11" t="s">
        <v>416</v>
      </c>
      <c r="AK198" s="11" t="s">
        <v>78</v>
      </c>
    </row>
    <row r="199" spans="1:37">
      <c r="A199" s="1">
        <v>126</v>
      </c>
      <c r="B199" s="2" t="s">
        <v>407</v>
      </c>
      <c r="C199" s="3" t="s">
        <v>429</v>
      </c>
      <c r="D199" s="4" t="s">
        <v>430</v>
      </c>
      <c r="E199" s="5">
        <v>2</v>
      </c>
      <c r="F199" s="6" t="s">
        <v>97</v>
      </c>
      <c r="H199" s="7">
        <f>ROUND(E199*G199,2)</f>
        <v>0</v>
      </c>
      <c r="J199" s="7">
        <f t="shared" si="21"/>
        <v>0</v>
      </c>
      <c r="L199" s="8">
        <f t="shared" si="22"/>
        <v>0</v>
      </c>
      <c r="N199" s="5">
        <f t="shared" si="23"/>
        <v>0</v>
      </c>
      <c r="P199" s="6" t="s">
        <v>75</v>
      </c>
      <c r="V199" s="9" t="s">
        <v>410</v>
      </c>
      <c r="Z199" s="6" t="s">
        <v>411</v>
      </c>
      <c r="AJ199" s="11" t="s">
        <v>412</v>
      </c>
      <c r="AK199" s="11" t="s">
        <v>78</v>
      </c>
    </row>
    <row r="200" spans="1:37" ht="25.5">
      <c r="A200" s="1">
        <v>127</v>
      </c>
      <c r="B200" s="2" t="s">
        <v>179</v>
      </c>
      <c r="C200" s="3" t="s">
        <v>431</v>
      </c>
      <c r="D200" s="4" t="s">
        <v>432</v>
      </c>
      <c r="E200" s="5">
        <v>2</v>
      </c>
      <c r="F200" s="6" t="s">
        <v>97</v>
      </c>
      <c r="I200" s="7">
        <f>ROUND(E200*G200,2)</f>
        <v>0</v>
      </c>
      <c r="J200" s="7">
        <f t="shared" si="21"/>
        <v>0</v>
      </c>
      <c r="L200" s="8">
        <f t="shared" si="22"/>
        <v>0</v>
      </c>
      <c r="N200" s="5">
        <f t="shared" si="23"/>
        <v>0</v>
      </c>
      <c r="P200" s="6" t="s">
        <v>75</v>
      </c>
      <c r="V200" s="9" t="s">
        <v>62</v>
      </c>
      <c r="Z200" s="6" t="s">
        <v>427</v>
      </c>
      <c r="AA200" s="6" t="s">
        <v>433</v>
      </c>
      <c r="AJ200" s="11" t="s">
        <v>416</v>
      </c>
      <c r="AK200" s="11" t="s">
        <v>78</v>
      </c>
    </row>
    <row r="201" spans="1:37" ht="25.5">
      <c r="A201" s="1">
        <v>128</v>
      </c>
      <c r="B201" s="2" t="s">
        <v>407</v>
      </c>
      <c r="C201" s="3" t="s">
        <v>434</v>
      </c>
      <c r="D201" s="4" t="s">
        <v>435</v>
      </c>
      <c r="E201" s="5">
        <v>5</v>
      </c>
      <c r="F201" s="6" t="s">
        <v>97</v>
      </c>
      <c r="H201" s="7">
        <f>ROUND(E201*G201,2)</f>
        <v>0</v>
      </c>
      <c r="J201" s="7">
        <f t="shared" si="21"/>
        <v>0</v>
      </c>
      <c r="L201" s="8">
        <f t="shared" si="22"/>
        <v>0</v>
      </c>
      <c r="N201" s="5">
        <f t="shared" si="23"/>
        <v>0</v>
      </c>
      <c r="P201" s="6" t="s">
        <v>75</v>
      </c>
      <c r="V201" s="9" t="s">
        <v>410</v>
      </c>
      <c r="Z201" s="6" t="s">
        <v>411</v>
      </c>
      <c r="AJ201" s="11" t="s">
        <v>412</v>
      </c>
      <c r="AK201" s="11" t="s">
        <v>78</v>
      </c>
    </row>
    <row r="202" spans="1:37">
      <c r="A202" s="1">
        <v>129</v>
      </c>
      <c r="B202" s="2" t="s">
        <v>179</v>
      </c>
      <c r="C202" s="3" t="s">
        <v>436</v>
      </c>
      <c r="D202" s="4" t="s">
        <v>437</v>
      </c>
      <c r="E202" s="5">
        <v>4</v>
      </c>
      <c r="F202" s="6" t="s">
        <v>97</v>
      </c>
      <c r="I202" s="7">
        <f>ROUND(E202*G202,2)</f>
        <v>0</v>
      </c>
      <c r="J202" s="7">
        <f t="shared" si="21"/>
        <v>0</v>
      </c>
      <c r="K202" s="8">
        <v>2E-3</v>
      </c>
      <c r="L202" s="8">
        <f t="shared" si="22"/>
        <v>8.0000000000000002E-3</v>
      </c>
      <c r="N202" s="5">
        <f t="shared" si="23"/>
        <v>0</v>
      </c>
      <c r="P202" s="6" t="s">
        <v>75</v>
      </c>
      <c r="V202" s="9" t="s">
        <v>62</v>
      </c>
      <c r="Z202" s="6" t="s">
        <v>438</v>
      </c>
      <c r="AA202" s="6">
        <v>872790058053200</v>
      </c>
      <c r="AJ202" s="11" t="s">
        <v>416</v>
      </c>
      <c r="AK202" s="11" t="s">
        <v>78</v>
      </c>
    </row>
    <row r="203" spans="1:37">
      <c r="A203" s="1">
        <v>130</v>
      </c>
      <c r="B203" s="2" t="s">
        <v>179</v>
      </c>
      <c r="C203" s="3" t="s">
        <v>439</v>
      </c>
      <c r="D203" s="4" t="s">
        <v>440</v>
      </c>
      <c r="E203" s="5">
        <v>1</v>
      </c>
      <c r="F203" s="6" t="s">
        <v>97</v>
      </c>
      <c r="I203" s="7">
        <f>ROUND(E203*G203,2)</f>
        <v>0</v>
      </c>
      <c r="J203" s="7">
        <f t="shared" si="21"/>
        <v>0</v>
      </c>
      <c r="K203" s="8">
        <v>1.9E-3</v>
      </c>
      <c r="L203" s="8">
        <f t="shared" si="22"/>
        <v>1.9E-3</v>
      </c>
      <c r="N203" s="5">
        <f t="shared" si="23"/>
        <v>0</v>
      </c>
      <c r="P203" s="6" t="s">
        <v>75</v>
      </c>
      <c r="V203" s="9" t="s">
        <v>62</v>
      </c>
      <c r="Z203" s="6" t="s">
        <v>441</v>
      </c>
      <c r="AA203" s="6" t="s">
        <v>442</v>
      </c>
      <c r="AJ203" s="11" t="s">
        <v>416</v>
      </c>
      <c r="AK203" s="11" t="s">
        <v>78</v>
      </c>
    </row>
    <row r="204" spans="1:37">
      <c r="A204" s="1">
        <v>131</v>
      </c>
      <c r="B204" s="2" t="s">
        <v>407</v>
      </c>
      <c r="C204" s="3" t="s">
        <v>443</v>
      </c>
      <c r="D204" s="4" t="s">
        <v>444</v>
      </c>
      <c r="E204" s="5">
        <v>38</v>
      </c>
      <c r="F204" s="6" t="s">
        <v>120</v>
      </c>
      <c r="H204" s="7">
        <f>ROUND(E204*G204,2)</f>
        <v>0</v>
      </c>
      <c r="J204" s="7">
        <f t="shared" si="21"/>
        <v>0</v>
      </c>
      <c r="L204" s="8">
        <f t="shared" si="22"/>
        <v>0</v>
      </c>
      <c r="N204" s="5">
        <f t="shared" si="23"/>
        <v>0</v>
      </c>
      <c r="P204" s="6" t="s">
        <v>75</v>
      </c>
      <c r="V204" s="9" t="s">
        <v>410</v>
      </c>
      <c r="Z204" s="6" t="s">
        <v>411</v>
      </c>
      <c r="AJ204" s="11" t="s">
        <v>412</v>
      </c>
      <c r="AK204" s="11" t="s">
        <v>78</v>
      </c>
    </row>
    <row r="205" spans="1:37">
      <c r="A205" s="1">
        <v>132</v>
      </c>
      <c r="B205" s="2" t="s">
        <v>179</v>
      </c>
      <c r="C205" s="3" t="s">
        <v>445</v>
      </c>
      <c r="D205" s="4" t="s">
        <v>446</v>
      </c>
      <c r="E205" s="5">
        <v>42</v>
      </c>
      <c r="F205" s="6" t="s">
        <v>120</v>
      </c>
      <c r="I205" s="7">
        <f>ROUND(E205*G205,2)</f>
        <v>0</v>
      </c>
      <c r="J205" s="7">
        <f t="shared" si="21"/>
        <v>0</v>
      </c>
      <c r="L205" s="8">
        <f t="shared" si="22"/>
        <v>0</v>
      </c>
      <c r="N205" s="5">
        <f t="shared" si="23"/>
        <v>0</v>
      </c>
      <c r="P205" s="6" t="s">
        <v>75</v>
      </c>
      <c r="V205" s="9" t="s">
        <v>62</v>
      </c>
      <c r="Z205" s="6" t="s">
        <v>447</v>
      </c>
      <c r="AA205" s="6" t="s">
        <v>448</v>
      </c>
      <c r="AJ205" s="11" t="s">
        <v>416</v>
      </c>
      <c r="AK205" s="11" t="s">
        <v>78</v>
      </c>
    </row>
    <row r="206" spans="1:37">
      <c r="A206" s="1">
        <v>133</v>
      </c>
      <c r="B206" s="2" t="s">
        <v>407</v>
      </c>
      <c r="C206" s="3" t="s">
        <v>449</v>
      </c>
      <c r="D206" s="4" t="s">
        <v>450</v>
      </c>
      <c r="E206" s="5">
        <v>22</v>
      </c>
      <c r="F206" s="6" t="s">
        <v>120</v>
      </c>
      <c r="H206" s="7">
        <f>ROUND(E206*G206,2)</f>
        <v>0</v>
      </c>
      <c r="J206" s="7">
        <f t="shared" si="21"/>
        <v>0</v>
      </c>
      <c r="L206" s="8">
        <f t="shared" si="22"/>
        <v>0</v>
      </c>
      <c r="N206" s="5">
        <f t="shared" si="23"/>
        <v>0</v>
      </c>
      <c r="P206" s="6" t="s">
        <v>75</v>
      </c>
      <c r="V206" s="9" t="s">
        <v>410</v>
      </c>
      <c r="Z206" s="6" t="s">
        <v>411</v>
      </c>
      <c r="AJ206" s="11" t="s">
        <v>412</v>
      </c>
      <c r="AK206" s="11" t="s">
        <v>78</v>
      </c>
    </row>
    <row r="207" spans="1:37">
      <c r="A207" s="1">
        <v>134</v>
      </c>
      <c r="B207" s="2" t="s">
        <v>179</v>
      </c>
      <c r="C207" s="3" t="s">
        <v>451</v>
      </c>
      <c r="D207" s="4" t="s">
        <v>452</v>
      </c>
      <c r="E207" s="5">
        <v>25</v>
      </c>
      <c r="F207" s="6" t="s">
        <v>120</v>
      </c>
      <c r="I207" s="7">
        <f>ROUND(E207*G207,2)</f>
        <v>0</v>
      </c>
      <c r="J207" s="7">
        <f t="shared" si="21"/>
        <v>0</v>
      </c>
      <c r="L207" s="8">
        <f t="shared" si="22"/>
        <v>0</v>
      </c>
      <c r="N207" s="5">
        <f t="shared" si="23"/>
        <v>0</v>
      </c>
      <c r="P207" s="6" t="s">
        <v>75</v>
      </c>
      <c r="V207" s="9" t="s">
        <v>62</v>
      </c>
      <c r="Z207" s="6" t="s">
        <v>447</v>
      </c>
      <c r="AA207" s="6" t="s">
        <v>453</v>
      </c>
      <c r="AJ207" s="11" t="s">
        <v>416</v>
      </c>
      <c r="AK207" s="11" t="s">
        <v>78</v>
      </c>
    </row>
    <row r="208" spans="1:37">
      <c r="D208" s="43" t="s">
        <v>454</v>
      </c>
      <c r="E208" s="44">
        <f>J208</f>
        <v>0</v>
      </c>
      <c r="H208" s="44">
        <f>SUM(H190:H207)</f>
        <v>0</v>
      </c>
      <c r="I208" s="44">
        <f>SUM(I190:I207)</f>
        <v>0</v>
      </c>
      <c r="J208" s="44">
        <f>SUM(J190:J207)</f>
        <v>0</v>
      </c>
      <c r="L208" s="45">
        <f>SUM(L190:L207)</f>
        <v>9.9000000000000008E-3</v>
      </c>
      <c r="N208" s="46">
        <f>SUM(N190:N207)</f>
        <v>0</v>
      </c>
      <c r="W208" s="10">
        <f>SUM(W190:W207)</f>
        <v>0</v>
      </c>
    </row>
    <row r="210" spans="4:23">
      <c r="D210" s="43" t="s">
        <v>455</v>
      </c>
      <c r="E210" s="44">
        <f>J210</f>
        <v>0</v>
      </c>
      <c r="H210" s="44">
        <f>+H208</f>
        <v>0</v>
      </c>
      <c r="I210" s="44">
        <f>+I208</f>
        <v>0</v>
      </c>
      <c r="J210" s="44">
        <f>+J208</f>
        <v>0</v>
      </c>
      <c r="L210" s="45">
        <f>+L208</f>
        <v>9.9000000000000008E-3</v>
      </c>
      <c r="N210" s="46">
        <f>+N208</f>
        <v>0</v>
      </c>
      <c r="W210" s="10">
        <f>+W208</f>
        <v>0</v>
      </c>
    </row>
    <row r="212" spans="4:23">
      <c r="D212" s="48" t="s">
        <v>456</v>
      </c>
      <c r="E212" s="44">
        <f>J212</f>
        <v>0</v>
      </c>
      <c r="H212" s="44">
        <f>+H64+H188+H210</f>
        <v>0</v>
      </c>
      <c r="I212" s="44">
        <f>+I64+I188+I210</f>
        <v>0</v>
      </c>
      <c r="J212" s="44">
        <f>+J64+J188+J210</f>
        <v>0</v>
      </c>
      <c r="L212" s="45">
        <f>+L64+L188+L210</f>
        <v>24.793437319999995</v>
      </c>
      <c r="N212" s="46">
        <f>+N64+N188+N210</f>
        <v>7.3893500000000003</v>
      </c>
      <c r="W212" s="10">
        <f>+W64+W188+W210</f>
        <v>0</v>
      </c>
    </row>
  </sheetData>
  <sheetProtection selectLockedCells="1" selectUnlockedCells="1"/>
  <mergeCells count="2">
    <mergeCell ref="K9:L9"/>
    <mergeCell ref="M9:N9"/>
  </mergeCells>
  <printOptions horizontalCentered="1"/>
  <pageMargins left="0.39305555555555555" right="0.35416666666666669" top="0.62916666666666665" bottom="0.59027777777777779" header="0.51180555555555551" footer="0.35416666666666669"/>
  <pageSetup paperSize="9" firstPageNumber="0" orientation="portrait" horizontalDpi="300" verticalDpi="300" r:id="rId1"/>
  <headerFooter alignWithMargins="0">
    <oddFooter>&amp;R&amp;"Arial Narrow,Normálne"&amp;8Strana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Zadanie</vt:lpstr>
      <vt:lpstr>Zadanie!Excel_BuiltIn_Print_Area</vt:lpstr>
      <vt:lpstr>Zadanie!Názvy_tlače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pc</cp:lastModifiedBy>
  <cp:revision>0</cp:revision>
  <cp:lastPrinted>2019-12-03T21:35:19Z</cp:lastPrinted>
  <dcterms:created xsi:type="dcterms:W3CDTF">1999-04-06T07:39:00Z</dcterms:created>
  <dcterms:modified xsi:type="dcterms:W3CDTF">2019-12-16T13:04:38Z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1033-11.2.0.8339</vt:lpwstr>
  </property>
</Properties>
</file>