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ROJEKTY 2018\Projekt kultúrny dom okná MF 2018\VO\"/>
    </mc:Choice>
  </mc:AlternateContent>
  <bookViews>
    <workbookView xWindow="0" yWindow="0" windowWidth="28800" windowHeight="12435" tabRatio="500"/>
  </bookViews>
  <sheets>
    <sheet name="Zadanie" sheetId="3" r:id="rId1"/>
  </sheets>
  <definedNames>
    <definedName name="Excel_BuiltIn__FilterDatabase">#REF!</definedName>
    <definedName name="Excel_BuiltIn_Print_Area" localSheetId="0">Zadanie!$A:$O</definedName>
    <definedName name="fakt1R">#REF!</definedName>
    <definedName name="_xlnm.Print_Titles" localSheetId="0">Zadanie!$8:$10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6" i="3" l="1"/>
  <c r="W126" i="3"/>
  <c r="W130" i="3" l="1"/>
  <c r="I130" i="3"/>
  <c r="N129" i="3"/>
  <c r="N130" i="3" s="1"/>
  <c r="L129" i="3"/>
  <c r="L130" i="3" s="1"/>
  <c r="J129" i="3"/>
  <c r="J130" i="3" s="1"/>
  <c r="E130" i="3" s="1"/>
  <c r="H129" i="3"/>
  <c r="H130" i="3" s="1"/>
  <c r="N125" i="3"/>
  <c r="N126" i="3" s="1"/>
  <c r="L125" i="3"/>
  <c r="L126" i="3" s="1"/>
  <c r="J125" i="3"/>
  <c r="J126" i="3" s="1"/>
  <c r="E126" i="3" s="1"/>
  <c r="H125" i="3"/>
  <c r="H126" i="3" s="1"/>
  <c r="W123" i="3"/>
  <c r="N122" i="3"/>
  <c r="L122" i="3"/>
  <c r="J122" i="3"/>
  <c r="H122" i="3"/>
  <c r="N121" i="3"/>
  <c r="L121" i="3"/>
  <c r="J121" i="3"/>
  <c r="I121" i="3"/>
  <c r="I123" i="3" s="1"/>
  <c r="N120" i="3"/>
  <c r="L120" i="3"/>
  <c r="J120" i="3"/>
  <c r="H120" i="3"/>
  <c r="N119" i="3"/>
  <c r="L119" i="3"/>
  <c r="J119" i="3"/>
  <c r="H119" i="3"/>
  <c r="N118" i="3"/>
  <c r="L118" i="3"/>
  <c r="J118" i="3"/>
  <c r="H118" i="3"/>
  <c r="N117" i="3"/>
  <c r="L117" i="3"/>
  <c r="J117" i="3"/>
  <c r="H117" i="3"/>
  <c r="N116" i="3"/>
  <c r="N123" i="3" s="1"/>
  <c r="L116" i="3"/>
  <c r="L123" i="3" s="1"/>
  <c r="J116" i="3"/>
  <c r="J123" i="3" s="1"/>
  <c r="E123" i="3" s="1"/>
  <c r="H116" i="3"/>
  <c r="H123" i="3" s="1"/>
  <c r="W113" i="3"/>
  <c r="I113" i="3"/>
  <c r="N112" i="3"/>
  <c r="L112" i="3"/>
  <c r="J112" i="3"/>
  <c r="H112" i="3"/>
  <c r="N111" i="3"/>
  <c r="L111" i="3"/>
  <c r="J111" i="3"/>
  <c r="H111" i="3"/>
  <c r="N110" i="3"/>
  <c r="L110" i="3"/>
  <c r="J110" i="3"/>
  <c r="H110" i="3"/>
  <c r="N109" i="3"/>
  <c r="L109" i="3"/>
  <c r="J109" i="3"/>
  <c r="H109" i="3"/>
  <c r="N108" i="3"/>
  <c r="L108" i="3"/>
  <c r="J108" i="3"/>
  <c r="H108" i="3"/>
  <c r="N107" i="3"/>
  <c r="L107" i="3"/>
  <c r="J107" i="3"/>
  <c r="H107" i="3"/>
  <c r="N106" i="3"/>
  <c r="N113" i="3" s="1"/>
  <c r="L106" i="3"/>
  <c r="L113" i="3" s="1"/>
  <c r="J106" i="3"/>
  <c r="J113" i="3" s="1"/>
  <c r="E113" i="3" s="1"/>
  <c r="H106" i="3"/>
  <c r="H113" i="3" s="1"/>
  <c r="W103" i="3"/>
  <c r="N102" i="3"/>
  <c r="L102" i="3"/>
  <c r="J102" i="3"/>
  <c r="H102" i="3"/>
  <c r="N101" i="3"/>
  <c r="L101" i="3"/>
  <c r="J101" i="3"/>
  <c r="H101" i="3"/>
  <c r="N100" i="3"/>
  <c r="L100" i="3"/>
  <c r="J100" i="3"/>
  <c r="H100" i="3"/>
  <c r="N99" i="3"/>
  <c r="L99" i="3"/>
  <c r="J99" i="3"/>
  <c r="I99" i="3"/>
  <c r="I103" i="3" s="1"/>
  <c r="N98" i="3"/>
  <c r="L98" i="3"/>
  <c r="J98" i="3"/>
  <c r="H98" i="3"/>
  <c r="N97" i="3"/>
  <c r="L97" i="3"/>
  <c r="J97" i="3"/>
  <c r="H97" i="3"/>
  <c r="N96" i="3"/>
  <c r="N103" i="3" s="1"/>
  <c r="L96" i="3"/>
  <c r="L103" i="3" s="1"/>
  <c r="J96" i="3"/>
  <c r="J103" i="3" s="1"/>
  <c r="E103" i="3" s="1"/>
  <c r="H96" i="3"/>
  <c r="H103" i="3" s="1"/>
  <c r="W93" i="3"/>
  <c r="N92" i="3"/>
  <c r="L92" i="3"/>
  <c r="J92" i="3"/>
  <c r="H92" i="3"/>
  <c r="N91" i="3"/>
  <c r="L91" i="3"/>
  <c r="J91" i="3"/>
  <c r="I91" i="3"/>
  <c r="N90" i="3"/>
  <c r="L90" i="3"/>
  <c r="J90" i="3"/>
  <c r="H90" i="3"/>
  <c r="N89" i="3"/>
  <c r="L89" i="3"/>
  <c r="J89" i="3"/>
  <c r="I89" i="3"/>
  <c r="N88" i="3"/>
  <c r="L88" i="3"/>
  <c r="J88" i="3"/>
  <c r="H88" i="3"/>
  <c r="N87" i="3"/>
  <c r="L87" i="3"/>
  <c r="J87" i="3"/>
  <c r="I87" i="3"/>
  <c r="N86" i="3"/>
  <c r="L86" i="3"/>
  <c r="J86" i="3"/>
  <c r="I86" i="3"/>
  <c r="N85" i="3"/>
  <c r="L85" i="3"/>
  <c r="J85" i="3"/>
  <c r="I85" i="3"/>
  <c r="N84" i="3"/>
  <c r="L84" i="3"/>
  <c r="J84" i="3"/>
  <c r="I84" i="3"/>
  <c r="N83" i="3"/>
  <c r="L83" i="3"/>
  <c r="J83" i="3"/>
  <c r="I83" i="3"/>
  <c r="I93" i="3" s="1"/>
  <c r="N82" i="3"/>
  <c r="N93" i="3" s="1"/>
  <c r="L82" i="3"/>
  <c r="L93" i="3" s="1"/>
  <c r="J82" i="3"/>
  <c r="J93" i="3" s="1"/>
  <c r="E93" i="3" s="1"/>
  <c r="H82" i="3"/>
  <c r="H93" i="3" s="1"/>
  <c r="W79" i="3"/>
  <c r="I79" i="3"/>
  <c r="N78" i="3"/>
  <c r="L78" i="3"/>
  <c r="J78" i="3"/>
  <c r="H78" i="3"/>
  <c r="N77" i="3"/>
  <c r="L77" i="3"/>
  <c r="J77" i="3"/>
  <c r="H77" i="3"/>
  <c r="N76" i="3"/>
  <c r="N79" i="3" s="1"/>
  <c r="L76" i="3"/>
  <c r="L79" i="3" s="1"/>
  <c r="J76" i="3"/>
  <c r="J79" i="3" s="1"/>
  <c r="E79" i="3" s="1"/>
  <c r="H76" i="3"/>
  <c r="H79" i="3" s="1"/>
  <c r="W73" i="3"/>
  <c r="I73" i="3"/>
  <c r="N72" i="3"/>
  <c r="L72" i="3"/>
  <c r="J72" i="3"/>
  <c r="H72" i="3"/>
  <c r="N71" i="3"/>
  <c r="N73" i="3" s="1"/>
  <c r="L71" i="3"/>
  <c r="L73" i="3" s="1"/>
  <c r="J71" i="3"/>
  <c r="J73" i="3" s="1"/>
  <c r="E73" i="3" s="1"/>
  <c r="H71" i="3"/>
  <c r="H73" i="3" s="1"/>
  <c r="W68" i="3"/>
  <c r="I68" i="3"/>
  <c r="N67" i="3"/>
  <c r="L67" i="3"/>
  <c r="J67" i="3"/>
  <c r="H67" i="3"/>
  <c r="N66" i="3"/>
  <c r="N68" i="3" s="1"/>
  <c r="L66" i="3"/>
  <c r="L68" i="3" s="1"/>
  <c r="J66" i="3"/>
  <c r="J68" i="3" s="1"/>
  <c r="E68" i="3" s="1"/>
  <c r="H66" i="3"/>
  <c r="H68" i="3" s="1"/>
  <c r="W63" i="3"/>
  <c r="N62" i="3"/>
  <c r="L62" i="3"/>
  <c r="J62" i="3"/>
  <c r="H62" i="3"/>
  <c r="N61" i="3"/>
  <c r="L61" i="3"/>
  <c r="J61" i="3"/>
  <c r="H61" i="3"/>
  <c r="N60" i="3"/>
  <c r="L60" i="3"/>
  <c r="J60" i="3"/>
  <c r="H60" i="3"/>
  <c r="N59" i="3"/>
  <c r="L59" i="3"/>
  <c r="J59" i="3"/>
  <c r="H59" i="3"/>
  <c r="N58" i="3"/>
  <c r="L58" i="3"/>
  <c r="J58" i="3"/>
  <c r="H58" i="3"/>
  <c r="N57" i="3"/>
  <c r="L57" i="3"/>
  <c r="J57" i="3"/>
  <c r="H57" i="3"/>
  <c r="N56" i="3"/>
  <c r="L56" i="3"/>
  <c r="J56" i="3"/>
  <c r="H56" i="3"/>
  <c r="N55" i="3"/>
  <c r="L55" i="3"/>
  <c r="J55" i="3"/>
  <c r="I55" i="3"/>
  <c r="N54" i="3"/>
  <c r="L54" i="3"/>
  <c r="J54" i="3"/>
  <c r="H54" i="3"/>
  <c r="N53" i="3"/>
  <c r="L53" i="3"/>
  <c r="J53" i="3"/>
  <c r="I53" i="3"/>
  <c r="I63" i="3" s="1"/>
  <c r="N52" i="3"/>
  <c r="L52" i="3"/>
  <c r="J52" i="3"/>
  <c r="H52" i="3"/>
  <c r="N51" i="3"/>
  <c r="N63" i="3" s="1"/>
  <c r="L51" i="3"/>
  <c r="L63" i="3" s="1"/>
  <c r="J51" i="3"/>
  <c r="J63" i="3" s="1"/>
  <c r="H51" i="3"/>
  <c r="H63" i="3" s="1"/>
  <c r="W45" i="3"/>
  <c r="I45" i="3"/>
  <c r="N44" i="3"/>
  <c r="L44" i="3"/>
  <c r="J44" i="3"/>
  <c r="H44" i="3"/>
  <c r="N43" i="3"/>
  <c r="L43" i="3"/>
  <c r="J43" i="3"/>
  <c r="H43" i="3"/>
  <c r="N42" i="3"/>
  <c r="L42" i="3"/>
  <c r="J42" i="3"/>
  <c r="H42" i="3"/>
  <c r="N41" i="3"/>
  <c r="L41" i="3"/>
  <c r="J41" i="3"/>
  <c r="H41" i="3"/>
  <c r="N40" i="3"/>
  <c r="L40" i="3"/>
  <c r="J40" i="3"/>
  <c r="H40" i="3"/>
  <c r="N39" i="3"/>
  <c r="L39" i="3"/>
  <c r="J39" i="3"/>
  <c r="H39" i="3"/>
  <c r="N38" i="3"/>
  <c r="L38" i="3"/>
  <c r="J38" i="3"/>
  <c r="H38" i="3"/>
  <c r="N37" i="3"/>
  <c r="L37" i="3"/>
  <c r="J37" i="3"/>
  <c r="H37" i="3"/>
  <c r="N36" i="3"/>
  <c r="L36" i="3"/>
  <c r="J36" i="3"/>
  <c r="H36" i="3"/>
  <c r="N35" i="3"/>
  <c r="L35" i="3"/>
  <c r="J35" i="3"/>
  <c r="H35" i="3"/>
  <c r="N34" i="3"/>
  <c r="L34" i="3"/>
  <c r="J34" i="3"/>
  <c r="H34" i="3"/>
  <c r="N33" i="3"/>
  <c r="L33" i="3"/>
  <c r="J33" i="3"/>
  <c r="H33" i="3"/>
  <c r="N32" i="3"/>
  <c r="L32" i="3"/>
  <c r="J32" i="3"/>
  <c r="H32" i="3"/>
  <c r="N31" i="3"/>
  <c r="L31" i="3"/>
  <c r="J31" i="3"/>
  <c r="H31" i="3"/>
  <c r="N30" i="3"/>
  <c r="L30" i="3"/>
  <c r="J30" i="3"/>
  <c r="H30" i="3"/>
  <c r="N29" i="3"/>
  <c r="L29" i="3"/>
  <c r="J29" i="3"/>
  <c r="H29" i="3"/>
  <c r="N28" i="3"/>
  <c r="L28" i="3"/>
  <c r="J28" i="3"/>
  <c r="H28" i="3"/>
  <c r="N27" i="3"/>
  <c r="L27" i="3"/>
  <c r="J27" i="3"/>
  <c r="H27" i="3"/>
  <c r="N26" i="3"/>
  <c r="N45" i="3" s="1"/>
  <c r="L26" i="3"/>
  <c r="L45" i="3" s="1"/>
  <c r="J26" i="3"/>
  <c r="J45" i="3" s="1"/>
  <c r="E45" i="3" s="1"/>
  <c r="H26" i="3"/>
  <c r="H45" i="3" s="1"/>
  <c r="W23" i="3"/>
  <c r="N22" i="3"/>
  <c r="L22" i="3"/>
  <c r="J22" i="3"/>
  <c r="I22" i="3"/>
  <c r="N21" i="3"/>
  <c r="L21" i="3"/>
  <c r="J21" i="3"/>
  <c r="I21" i="3"/>
  <c r="I23" i="3" s="1"/>
  <c r="N20" i="3"/>
  <c r="L20" i="3"/>
  <c r="J20" i="3"/>
  <c r="H20" i="3"/>
  <c r="N19" i="3"/>
  <c r="L19" i="3"/>
  <c r="J19" i="3"/>
  <c r="H19" i="3"/>
  <c r="N18" i="3"/>
  <c r="N23" i="3" s="1"/>
  <c r="L18" i="3"/>
  <c r="L23" i="3" s="1"/>
  <c r="J18" i="3"/>
  <c r="J23" i="3" s="1"/>
  <c r="E23" i="3" s="1"/>
  <c r="H18" i="3"/>
  <c r="H23" i="3" s="1"/>
  <c r="W15" i="3"/>
  <c r="I15" i="3"/>
  <c r="N14" i="3"/>
  <c r="N15" i="3" s="1"/>
  <c r="L14" i="3"/>
  <c r="L15" i="3" s="1"/>
  <c r="J14" i="3"/>
  <c r="J15" i="3" s="1"/>
  <c r="H14" i="3"/>
  <c r="H15" i="3" s="1"/>
  <c r="W132" i="3" l="1"/>
  <c r="W47" i="3"/>
  <c r="N47" i="3"/>
  <c r="I47" i="3"/>
  <c r="J47" i="3"/>
  <c r="E15" i="3"/>
  <c r="L47" i="3"/>
  <c r="L132" i="3"/>
  <c r="E63" i="3"/>
  <c r="J132" i="3"/>
  <c r="E132" i="3" s="1"/>
  <c r="H47" i="3"/>
  <c r="H132" i="3"/>
  <c r="I132" i="3"/>
  <c r="N132" i="3"/>
  <c r="W134" i="3" l="1"/>
  <c r="H134" i="3"/>
  <c r="N134" i="3"/>
  <c r="I134" i="3"/>
  <c r="L134" i="3"/>
  <c r="J134" i="3"/>
  <c r="E134" i="3" s="1"/>
  <c r="E47" i="3"/>
</calcChain>
</file>

<file path=xl/sharedStrings.xml><?xml version="1.0" encoding="utf-8"?>
<sst xmlns="http://schemas.openxmlformats.org/spreadsheetml/2006/main" count="833" uniqueCount="311">
  <si>
    <t>DPH</t>
  </si>
  <si>
    <t>V module</t>
  </si>
  <si>
    <t>Hlavička1</t>
  </si>
  <si>
    <t>Mena</t>
  </si>
  <si>
    <t>Hlavička2</t>
  </si>
  <si>
    <t>Obdobie</t>
  </si>
  <si>
    <t xml:space="preserve">Projektant: 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</si>
  <si>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</si>
  <si>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</si>
  <si>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</si>
  <si>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</si>
  <si>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</si>
  <si>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</si>
  <si>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</si>
  <si>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</si>
  <si>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</si>
  <si>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</si>
  <si>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</si>
  <si>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</si>
  <si>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</si>
  <si>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</si>
  <si>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</si>
  <si>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</si>
  <si>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</si>
  <si>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</si>
  <si>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</si>
  <si>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</si>
  <si>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</si>
  <si>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</si>
  <si>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</si>
  <si>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</si>
  <si>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</si>
  <si>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</si>
  <si>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</si>
  <si>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</si>
  <si>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</si>
  <si>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</si>
  <si>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</si>
  <si>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</si>
  <si>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</si>
  <si>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</si>
  <si>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</si>
  <si>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</si>
  <si>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</si>
  <si>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</si>
  <si>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</si>
  <si>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</si>
  <si>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</si>
  <si>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</si>
  <si>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</si>
  <si>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</si>
  <si>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</si>
  <si>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</si>
  <si>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</si>
  <si>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</si>
  <si>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</si>
  <si>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</si>
  <si>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</si>
  <si>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</si>
  <si>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</si>
  <si>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</si>
  <si>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</si>
  <si>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D</t>
  </si>
  <si>
    <t>E</t>
  </si>
  <si>
    <t xml:space="preserve">Odberateľ: Obec Hladovka </t>
  </si>
  <si>
    <t xml:space="preserve">JKSO : </t>
  </si>
  <si>
    <t>Stavba : Stavebné opravy kultúrneho domu 2019</t>
  </si>
  <si>
    <t>Zaradenie</t>
  </si>
  <si>
    <t>pre KL</t>
  </si>
  <si>
    <t>Lev0</t>
  </si>
  <si>
    <t>pozícia</t>
  </si>
  <si>
    <t>PRÁCE A DODÁVKY HSV</t>
  </si>
  <si>
    <t>3 - ZVISLÉ A KOMPLETNÉ KONŠTRUKCIE</t>
  </si>
  <si>
    <t>011</t>
  </si>
  <si>
    <t>317161113</t>
  </si>
  <si>
    <t>Preklady keramické POROTHERM 120/65/1500 mm</t>
  </si>
  <si>
    <t>kus</t>
  </si>
  <si>
    <t xml:space="preserve">                    </t>
  </si>
  <si>
    <t>45.25.50</t>
  </si>
  <si>
    <t>EK</t>
  </si>
  <si>
    <t>S</t>
  </si>
  <si>
    <t xml:space="preserve">3 - ZVISLÉ A KOMPLETNÉ KONŠTRUKCIE  spolu: </t>
  </si>
  <si>
    <t>6 - ÚPRAVY POVRCHOV, PODLAHY, VÝPLNE</t>
  </si>
  <si>
    <t>014</t>
  </si>
  <si>
    <t>612425921</t>
  </si>
  <si>
    <t>Omietka vnútorného ostenia okenného alebo dverného vápenná hladká</t>
  </si>
  <si>
    <t>m2</t>
  </si>
  <si>
    <t>45.41.10</t>
  </si>
  <si>
    <t>612451111</t>
  </si>
  <si>
    <t>Omietka vnút. stien cem. hrubá zatretá</t>
  </si>
  <si>
    <t>648991113</t>
  </si>
  <si>
    <t>Osadenie parapetných dosák z plastických hmôt š. nad 20 cm</t>
  </si>
  <si>
    <t>m</t>
  </si>
  <si>
    <t>45.42.11</t>
  </si>
  <si>
    <t>MAT</t>
  </si>
  <si>
    <t>6119A0202</t>
  </si>
  <si>
    <t>Parapeta vnútorná komôrkové plastová šír.250 mm</t>
  </si>
  <si>
    <t>25.23.14</t>
  </si>
  <si>
    <t>EZ</t>
  </si>
  <si>
    <t>6119A0206</t>
  </si>
  <si>
    <t>Parapeta vnútorná - koncovka plastová biela pár (ks)</t>
  </si>
  <si>
    <t xml:space="preserve">6 - ÚPRAVY POVRCHOV, PODLAHY, VÝPLNE  spolu: </t>
  </si>
  <si>
    <t>9 - OSTATNÉ KONŠTRUKCIE A PRÁCE</t>
  </si>
  <si>
    <t>003</t>
  </si>
  <si>
    <t>941955002</t>
  </si>
  <si>
    <t>Lešenie ľahké prac. pomocné výš. podlahy do 1,9 m</t>
  </si>
  <si>
    <t>45.25.10</t>
  </si>
  <si>
    <t>013</t>
  </si>
  <si>
    <t>967031132</t>
  </si>
  <si>
    <t>Prisekanie rovného ostenia v murive tehlovom na MV, MVC</t>
  </si>
  <si>
    <t>45.11.11</t>
  </si>
  <si>
    <t>968061112</t>
  </si>
  <si>
    <t>Vyvesenie alebo zavesenie drev. krídiel okien do 1,5 m2</t>
  </si>
  <si>
    <t>968061126</t>
  </si>
  <si>
    <t>Vyvesenie alebo zavesenie drev. krídiel dvier nad 2 m2</t>
  </si>
  <si>
    <t>968062355</t>
  </si>
  <si>
    <t>Vybúranie rámov okien drev. dvojitých alebo zdvoj. do 2 m2</t>
  </si>
  <si>
    <t>968062356</t>
  </si>
  <si>
    <t>Vybúranie rámov okien drev. dvojitých alebo zdvoj. do 4 m2</t>
  </si>
  <si>
    <t>968062456</t>
  </si>
  <si>
    <t>Vybúranie drevených dverových zárubní nad 2 m2</t>
  </si>
  <si>
    <t>971033651</t>
  </si>
  <si>
    <t>Vybúr. otvorov do 4 m2 v murive tehl. MV, MVC hr. do 60 cm</t>
  </si>
  <si>
    <t>m3</t>
  </si>
  <si>
    <t>973031326</t>
  </si>
  <si>
    <t>Vysek. kapies v murive z tehál do 0,10 m2 hĺ. do 45 cm</t>
  </si>
  <si>
    <t>974031132</t>
  </si>
  <si>
    <t>Vysekanie rýh v tehelnom murive hl. do 5 cm š. do 7 cm</t>
  </si>
  <si>
    <t>974031164</t>
  </si>
  <si>
    <t>Vysekanie rýh v tehelnom murive hl. do 15 cm š. do 15 cm</t>
  </si>
  <si>
    <t>978059531</t>
  </si>
  <si>
    <t>Vybúranie obkladov vnút. z obkladačiek plochy nad 2 m2</t>
  </si>
  <si>
    <t>979011111</t>
  </si>
  <si>
    <t>Zvislá doprava sute a vybúr. hmôt za prvé podlažie</t>
  </si>
  <si>
    <t>t</t>
  </si>
  <si>
    <t>979081111</t>
  </si>
  <si>
    <t>Odvoz sute a vybúraných hmôt na skládku do 1 km</t>
  </si>
  <si>
    <t>979081121</t>
  </si>
  <si>
    <t>Odvoz sute a vybúraných hmôt na skládku každý ďalší 1 km</t>
  </si>
  <si>
    <t>979082111</t>
  </si>
  <si>
    <t>Vnútrostavenisková doprava sute a vybúraných hmôt do 10 m</t>
  </si>
  <si>
    <t>979082121</t>
  </si>
  <si>
    <t>Vnútrost. doprava sute a vybúraných hmôt každých ďalších 5 m</t>
  </si>
  <si>
    <t>979131409</t>
  </si>
  <si>
    <t>Poplatok za ulož.a znešk.staveb.sute na vymedzených skládkach "O"-ostatný odpad</t>
  </si>
  <si>
    <t>998011002</t>
  </si>
  <si>
    <t>Presun hmôt pre budovy murované výšky do 12 m</t>
  </si>
  <si>
    <t>45.21.6*</t>
  </si>
  <si>
    <t xml:space="preserve">9 - OSTATNÉ KONŠTRUKCIE A PRÁCE  spolu: </t>
  </si>
  <si>
    <t xml:space="preserve">PRÁCE A DODÁVKY HSV  spolu: </t>
  </si>
  <si>
    <t>PRÁCE A DODÁVKY PSV</t>
  </si>
  <si>
    <t>725 - Zariaďovacie predmety</t>
  </si>
  <si>
    <t>721</t>
  </si>
  <si>
    <t>725110814</t>
  </si>
  <si>
    <t>Demontáž záchodov odsávacích alebo kombinovaných</t>
  </si>
  <si>
    <t>súbor</t>
  </si>
  <si>
    <t>I</t>
  </si>
  <si>
    <t>45.33.20</t>
  </si>
  <si>
    <t>IK</t>
  </si>
  <si>
    <t>725116211</t>
  </si>
  <si>
    <t>Montáž predstenového systému záchodov do masívnej murovanej konštrukcie</t>
  </si>
  <si>
    <t xml:space="preserve">  .  .  </t>
  </si>
  <si>
    <t>6423D9205</t>
  </si>
  <si>
    <t>Splachovač podomiet.GEBERIT s tlačidlom</t>
  </si>
  <si>
    <t>25.23.12</t>
  </si>
  <si>
    <t xml:space="preserve">VV 708 702          </t>
  </si>
  <si>
    <t>IZ</t>
  </si>
  <si>
    <t>725119213</t>
  </si>
  <si>
    <t>Montáž záchodových mís závesných</t>
  </si>
  <si>
    <t>642387700</t>
  </si>
  <si>
    <t>Záchod závesný biely GEBERIT</t>
  </si>
  <si>
    <t>26.22.10</t>
  </si>
  <si>
    <t>725122813</t>
  </si>
  <si>
    <t>Demontáž pisoárov s nádržkou a 1 mušľou</t>
  </si>
  <si>
    <t>725129202</t>
  </si>
  <si>
    <t>Montáž pisoárov keramických</t>
  </si>
  <si>
    <t>725210821</t>
  </si>
  <si>
    <t>Demontáž umývadiel bez výtokových armatúr</t>
  </si>
  <si>
    <t>725219201</t>
  </si>
  <si>
    <t>Montáž umývadiel keramických so záp. uzáv. na konzoly</t>
  </si>
  <si>
    <t>725330820</t>
  </si>
  <si>
    <t>Demontáž výleviek diturvitových bez výtokových armatúr</t>
  </si>
  <si>
    <t>725339101</t>
  </si>
  <si>
    <t>Montáž výleviek keramic., liat, a i. hmoty bez výtok armat. a splach nádrže</t>
  </si>
  <si>
    <t>998725202</t>
  </si>
  <si>
    <t>Presun hmôt pre zariaď. predmety v objektoch výšky do 12 m</t>
  </si>
  <si>
    <t>45.33.30</t>
  </si>
  <si>
    <t xml:space="preserve">725 - Zariaďovacie predmety  spolu: </t>
  </si>
  <si>
    <t>735 - Vykurovacie telesá</t>
  </si>
  <si>
    <t>731</t>
  </si>
  <si>
    <t>735151821</t>
  </si>
  <si>
    <t>Demontáž vykurovacích telies panelových dvojrad. do 1500 mm</t>
  </si>
  <si>
    <t>45.33.11</t>
  </si>
  <si>
    <t>735152443</t>
  </si>
  <si>
    <t>Montáž vykurovacieho telesa panelového jednoradového 600 mm/ dĺžky 1000-1399 mm</t>
  </si>
  <si>
    <t xml:space="preserve">735 - Vykurovacie telesá  spolu: </t>
  </si>
  <si>
    <t>763 - Konštrukcie  - drevostavby</t>
  </si>
  <si>
    <t>763</t>
  </si>
  <si>
    <t>763123132</t>
  </si>
  <si>
    <t>Predsadená stena W625 12,5 mm 1xopláštená GKBI 112,5 mm(opláštenie geberitu)</t>
  </si>
  <si>
    <t>998763201</t>
  </si>
  <si>
    <t>Presun hmôt pre drevostavby v objektoch výšky do 12 m</t>
  </si>
  <si>
    <t>45.42.13</t>
  </si>
  <si>
    <t xml:space="preserve">763 - Konštrukcie  - drevostavby  spolu: </t>
  </si>
  <si>
    <t>764 - Konštrukcie klampiarske</t>
  </si>
  <si>
    <t>764</t>
  </si>
  <si>
    <t>764410260</t>
  </si>
  <si>
    <t>Klamp. PZ pl. oplechovanie parapetov rš 400</t>
  </si>
  <si>
    <t>45.22.13</t>
  </si>
  <si>
    <t>764410880</t>
  </si>
  <si>
    <t>Klamp. demont. parapetov rš 600</t>
  </si>
  <si>
    <t>998764202</t>
  </si>
  <si>
    <t>Presun hmôt pre klampiarske konštr. v objektoch výšky do 12 m</t>
  </si>
  <si>
    <t xml:space="preserve">764 - Konštrukcie klampiarske  spolu: </t>
  </si>
  <si>
    <t>767 - Konštrukcie doplnk. kovové stavebné</t>
  </si>
  <si>
    <t>767</t>
  </si>
  <si>
    <t>767631510</t>
  </si>
  <si>
    <t>Montáž okien plastových</t>
  </si>
  <si>
    <t>5539C21010</t>
  </si>
  <si>
    <t>Profil spojovací okenný, dverný</t>
  </si>
  <si>
    <t>28.75.27</t>
  </si>
  <si>
    <t>6114B1790</t>
  </si>
  <si>
    <t>Okno plast.1-krídlové OS -výš.115, šír.114 cm</t>
  </si>
  <si>
    <t>6114B1934</t>
  </si>
  <si>
    <t>Okno plast.2-krídlové POS -výš.100, šír.120 cm</t>
  </si>
  <si>
    <t>6114B2650</t>
  </si>
  <si>
    <t>Okno plast.2-krídlové OS+OS -výš.204, šír.120 cm</t>
  </si>
  <si>
    <t>6114B2651</t>
  </si>
  <si>
    <t>Okno plast.2-krídlové OS+OS -výš.204, šír.117 cm</t>
  </si>
  <si>
    <t>767641241</t>
  </si>
  <si>
    <t>Montáž dverí hliníkových dvojkrídlových 1600 x 2050 mm</t>
  </si>
  <si>
    <t>553407400</t>
  </si>
  <si>
    <t>Dvere hliníkové vchodové  160x205</t>
  </si>
  <si>
    <t>28.12.10</t>
  </si>
  <si>
    <t>767641510</t>
  </si>
  <si>
    <t>Montáž dverí plastových</t>
  </si>
  <si>
    <t>611432700</t>
  </si>
  <si>
    <t>Dvere vchodové plastové bez priečok 110/210+97</t>
  </si>
  <si>
    <t>998767202</t>
  </si>
  <si>
    <t>Presun hmôt pre kovové stav. doplnk. konštr. v objektoch výšky do 12 m</t>
  </si>
  <si>
    <t>45.42.12</t>
  </si>
  <si>
    <t xml:space="preserve">767 - Konštrukcie doplnk. kovové stavebné  spolu: </t>
  </si>
  <si>
    <t>771 - Podlahy z dlaždíc  keramických</t>
  </si>
  <si>
    <t>771</t>
  </si>
  <si>
    <t>771473810</t>
  </si>
  <si>
    <t>Demontáž soklov keram. lepených rovných</t>
  </si>
  <si>
    <t>771474113</t>
  </si>
  <si>
    <t>Montáž soklov keram.rovných do flexib.lep.do 12cm</t>
  </si>
  <si>
    <t>45.43.12</t>
  </si>
  <si>
    <t>771575109</t>
  </si>
  <si>
    <t>Montáž podláh z dlaždíc keram. rež. hlad. 300x300 do tmelu</t>
  </si>
  <si>
    <t>597637000</t>
  </si>
  <si>
    <t>Dlažba neglazovaná 300x300x9 I</t>
  </si>
  <si>
    <t>26.30.10</t>
  </si>
  <si>
    <t>771589795</t>
  </si>
  <si>
    <t>Prípl. za škárovanie pri mont. podláh</t>
  </si>
  <si>
    <t>771990191</t>
  </si>
  <si>
    <t>Prípl. k vyrovnaniu podkladu adhézny mostík</t>
  </si>
  <si>
    <t>998771202</t>
  </si>
  <si>
    <t>Presun hmôt pre podlahy z dlaždíc v objektoch výšky do 12 m</t>
  </si>
  <si>
    <t xml:space="preserve">771 - Podlahy z dlaždíc  keramických  spolu: </t>
  </si>
  <si>
    <t>775 - Podlahy vlysové a parketové</t>
  </si>
  <si>
    <t>775</t>
  </si>
  <si>
    <t>775591900</t>
  </si>
  <si>
    <t>Opravy vlysových podláh, brúsenie základné</t>
  </si>
  <si>
    <t>45.43.22</t>
  </si>
  <si>
    <t>775591901</t>
  </si>
  <si>
    <t>Oprava podlah drevených - tmelenie poškodenia vlysových, parketových podlah</t>
  </si>
  <si>
    <t>775591919</t>
  </si>
  <si>
    <t>Oprava podlah drevených - brúsenie celkové</t>
  </si>
  <si>
    <t>775591920</t>
  </si>
  <si>
    <t>Oprava podlah drevených - vysatie povrchu</t>
  </si>
  <si>
    <t>775591921</t>
  </si>
  <si>
    <t>Oprava podlah drevených - základný lak</t>
  </si>
  <si>
    <t>775591923</t>
  </si>
  <si>
    <t>Oprava podláh drevených - vrchný lak pre vysokú záťaž</t>
  </si>
  <si>
    <t>998775202</t>
  </si>
  <si>
    <t>Presun hmôt pre podlahy vlysové v objektoch výšky do 12 m</t>
  </si>
  <si>
    <t xml:space="preserve">775 - Podlahy vlysové a parketové  spolu: </t>
  </si>
  <si>
    <t>781 - Obklady z obkladačiek a dosiek</t>
  </si>
  <si>
    <t>781447363</t>
  </si>
  <si>
    <t>Montáž obkladov stien z obkladačiek hutných, keram. do tmelu flex. 300x150 mm</t>
  </si>
  <si>
    <t>781449704</t>
  </si>
  <si>
    <t>Prípl. za škárovanie  pri mont. obkladov</t>
  </si>
  <si>
    <t>781494111</t>
  </si>
  <si>
    <t>Montáž plastových profilov do flexib. lepidla, roh</t>
  </si>
  <si>
    <t>781544230</t>
  </si>
  <si>
    <t>Montáž obkladov ostenia do flexib.lep.200x200</t>
  </si>
  <si>
    <t>781644240</t>
  </si>
  <si>
    <t>Montáž obkladov parapetov do flexib.lep.250x200</t>
  </si>
  <si>
    <t>597816000</t>
  </si>
  <si>
    <t>Obkl. pórovinové 1far. 200x250 I</t>
  </si>
  <si>
    <t>998781202</t>
  </si>
  <si>
    <t>Presun hmôt pre obklady keramické v objektoch výšky do 12 m</t>
  </si>
  <si>
    <t xml:space="preserve">781 - Obklady z obkladačiek a dosiek  spolu: </t>
  </si>
  <si>
    <t>784 - Maľby</t>
  </si>
  <si>
    <t>784</t>
  </si>
  <si>
    <t>784452911</t>
  </si>
  <si>
    <t>Opr. maľba zmes tekut. 1 far. dvojn. s obrús. miest. do 3,8m</t>
  </si>
  <si>
    <t>45.44.21</t>
  </si>
  <si>
    <t xml:space="preserve">784 - Maľby  spolu: </t>
  </si>
  <si>
    <t>786 - Čalunnícke úpravy</t>
  </si>
  <si>
    <t>786</t>
  </si>
  <si>
    <t>786621111</t>
  </si>
  <si>
    <t>Zatieňujúce žalúzie do okien zdvoj. drev. otvár.</t>
  </si>
  <si>
    <t>45.34.31</t>
  </si>
  <si>
    <t xml:space="preserve">786 - Čalunnícke úpravy  spolu: </t>
  </si>
  <si>
    <t xml:space="preserve">PRÁCE A DODÁVKY PSV  spolu: </t>
  </si>
  <si>
    <t>Za rozpočet celkom</t>
  </si>
  <si>
    <t xml:space="preserve">Spracoval:                    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</si>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</sst>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&quot; Sk&quot;;[Red]\-#,##0&quot; Sk&quot;"/>
    <numFmt numFmtId="165" formatCode="_-* #,##0&quot; Sk&quot;_-;\-* #,##0&quot; Sk&quot;_-;_-* &quot;- Sk&quot;_-;_-@_-"/>
    <numFmt numFmtId="166" formatCode="#,##0.000"/>
    <numFmt numFmtId="167" formatCode="#,##0.00000"/>
    <numFmt numFmtId="168" formatCode="0.000"/>
  </numFmts>
  <fonts count="17">
    <font>
      <sz val="10"/>
      <name val="Arial"/>
      <charset val="238"/>
    </font>
    <font>
      <b/>
      <sz val="7"/>
      <name val="Letter Gothic CE"/>
      <charset val="238"/>
    </font>
    <font>
      <sz val="11"/>
      <color indexed="8"/>
      <name val="Calibri"/>
      <charset val="238"/>
    </font>
    <font>
      <sz val="11"/>
      <color indexed="9"/>
      <name val="Calibri"/>
      <charset val="238"/>
    </font>
    <font>
      <b/>
      <sz val="11"/>
      <color indexed="8"/>
      <name val="Calibri"/>
      <charset val="238"/>
    </font>
    <font>
      <sz val="10"/>
      <name val="Arial CE"/>
      <charset val="238"/>
    </font>
    <font>
      <b/>
      <sz val="18"/>
      <color indexed="62"/>
      <name val="Cambria"/>
      <charset val="238"/>
    </font>
    <font>
      <sz val="11"/>
      <color indexed="10"/>
      <name val="Calibri"/>
      <charset val="238"/>
    </font>
    <font>
      <sz val="8"/>
      <name val="Arial Narrow"/>
      <charset val="238"/>
    </font>
    <font>
      <b/>
      <sz val="8"/>
      <name val="Arial Narrow"/>
      <charset val="238"/>
    </font>
    <font>
      <sz val="8"/>
      <color indexed="9"/>
      <name val="Arial Narrow"/>
      <charset val="238"/>
    </font>
    <font>
      <b/>
      <sz val="8"/>
      <color indexed="9"/>
      <name val="Arial Narrow"/>
      <charset val="238"/>
    </font>
    <font>
      <sz val="8"/>
      <color indexed="12"/>
      <name val="Arial Narrow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8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45"/>
      </patternFill>
    </fill>
    <fill>
      <patternFill patternType="solid">
        <fgColor indexed="23"/>
        <bgColor indexed="54"/>
      </patternFill>
    </fill>
    <fill>
      <patternFill patternType="solid">
        <fgColor indexed="19"/>
        <bgColor indexed="55"/>
      </patternFill>
    </fill>
  </fills>
  <borders count="10">
    <border>
      <left/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1">
    <xf numFmtId="0" fontId="0" fillId="0" borderId="0"/>
    <xf numFmtId="0" fontId="1" fillId="0" borderId="1">
      <alignment vertical="center"/>
    </xf>
    <xf numFmtId="0" fontId="13" fillId="0" borderId="0" applyFill="0" applyBorder="0">
      <alignment vertical="center"/>
    </xf>
    <xf numFmtId="164" fontId="1" fillId="0" borderId="1"/>
    <xf numFmtId="0" fontId="13" fillId="0" borderId="1" applyFill="0"/>
    <xf numFmtId="165" fontId="13" fillId="0" borderId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2" applyNumberFormat="0" applyFill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5" fillId="0" borderId="0"/>
    <xf numFmtId="0" fontId="1" fillId="0" borderId="0" applyBorder="0">
      <alignment vertical="center"/>
    </xf>
    <xf numFmtId="0" fontId="7" fillId="0" borderId="0" applyNumberFormat="0" applyFill="0" applyBorder="0" applyAlignment="0" applyProtection="0"/>
    <xf numFmtId="0" fontId="1" fillId="0" borderId="3">
      <alignment vertical="center"/>
    </xf>
  </cellStyleXfs>
  <cellXfs count="54">
    <xf numFmtId="0" fontId="0" fillId="0" borderId="0" xfId="0"/>
    <xf numFmtId="0" fontId="8" fillId="0" borderId="0" xfId="0" applyFont="1" applyAlignment="1" applyProtection="1">
      <alignment horizontal="right" vertical="top"/>
    </xf>
    <xf numFmtId="49" fontId="8" fillId="0" borderId="0" xfId="0" applyNumberFormat="1" applyFont="1" applyAlignment="1" applyProtection="1">
      <alignment horizontal="center" vertical="top"/>
    </xf>
    <xf numFmtId="49" fontId="8" fillId="0" borderId="0" xfId="0" applyNumberFormat="1" applyFont="1" applyAlignment="1" applyProtection="1">
      <alignment vertical="top"/>
    </xf>
    <xf numFmtId="49" fontId="8" fillId="0" borderId="0" xfId="0" applyNumberFormat="1" applyFont="1" applyAlignment="1" applyProtection="1">
      <alignment horizontal="left" vertical="top" wrapText="1"/>
    </xf>
    <xf numFmtId="166" fontId="8" fillId="0" borderId="0" xfId="0" applyNumberFormat="1" applyFont="1" applyAlignment="1" applyProtection="1">
      <alignment vertical="top"/>
    </xf>
    <xf numFmtId="0" fontId="8" fillId="0" borderId="0" xfId="0" applyFont="1" applyAlignment="1" applyProtection="1">
      <alignment vertical="top"/>
    </xf>
    <xf numFmtId="4" fontId="8" fillId="0" borderId="0" xfId="0" applyNumberFormat="1" applyFont="1" applyAlignment="1" applyProtection="1">
      <alignment vertical="top"/>
    </xf>
    <xf numFmtId="167" fontId="8" fillId="0" borderId="0" xfId="0" applyNumberFormat="1" applyFont="1" applyAlignment="1" applyProtection="1">
      <alignment vertical="top"/>
    </xf>
    <xf numFmtId="0" fontId="8" fillId="0" borderId="0" xfId="0" applyFont="1" applyAlignment="1" applyProtection="1">
      <alignment horizontal="center" vertical="top"/>
    </xf>
    <xf numFmtId="168" fontId="8" fillId="0" borderId="0" xfId="0" applyNumberFormat="1" applyFont="1" applyAlignment="1" applyProtection="1">
      <alignment vertical="top"/>
    </xf>
    <xf numFmtId="0" fontId="8" fillId="0" borderId="0" xfId="0" applyFont="1" applyProtection="1"/>
    <xf numFmtId="0" fontId="9" fillId="0" borderId="0" xfId="0" applyFont="1" applyProtection="1"/>
    <xf numFmtId="4" fontId="8" fillId="0" borderId="0" xfId="0" applyNumberFormat="1" applyFont="1" applyProtection="1"/>
    <xf numFmtId="167" fontId="8" fillId="0" borderId="0" xfId="0" applyNumberFormat="1" applyFont="1" applyProtection="1"/>
    <xf numFmtId="166" fontId="8" fillId="0" borderId="0" xfId="0" applyNumberFormat="1" applyFont="1" applyProtection="1"/>
    <xf numFmtId="0" fontId="10" fillId="0" borderId="0" xfId="27" applyFont="1"/>
    <xf numFmtId="49" fontId="8" fillId="0" borderId="0" xfId="0" applyNumberFormat="1" applyFont="1" applyProtection="1"/>
    <xf numFmtId="0" fontId="11" fillId="0" borderId="0" xfId="27" applyFont="1"/>
    <xf numFmtId="49" fontId="11" fillId="0" borderId="0" xfId="27" applyNumberFormat="1" applyFont="1"/>
    <xf numFmtId="49" fontId="8" fillId="0" borderId="0" xfId="0" applyNumberFormat="1" applyFont="1" applyAlignment="1" applyProtection="1">
      <alignment horizontal="center"/>
    </xf>
    <xf numFmtId="49" fontId="8" fillId="0" borderId="0" xfId="0" applyNumberFormat="1" applyFont="1" applyAlignment="1" applyProtection="1"/>
    <xf numFmtId="0" fontId="8" fillId="0" borderId="6" xfId="0" applyFont="1" applyBorder="1" applyAlignment="1" applyProtection="1">
      <alignment horizontal="center"/>
    </xf>
    <xf numFmtId="0" fontId="8" fillId="0" borderId="4" xfId="0" applyNumberFormat="1" applyFont="1" applyBorder="1" applyAlignment="1" applyProtection="1">
      <alignment horizontal="center"/>
    </xf>
    <xf numFmtId="0" fontId="8" fillId="0" borderId="6" xfId="0" applyNumberFormat="1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49" fontId="8" fillId="0" borderId="6" xfId="0" applyNumberFormat="1" applyFont="1" applyBorder="1" applyAlignment="1" applyProtection="1">
      <alignment horizontal="left"/>
    </xf>
    <xf numFmtId="0" fontId="8" fillId="0" borderId="6" xfId="0" applyFont="1" applyBorder="1" applyAlignment="1" applyProtection="1">
      <alignment horizontal="right"/>
    </xf>
    <xf numFmtId="0" fontId="8" fillId="0" borderId="8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/>
    </xf>
    <xf numFmtId="0" fontId="8" fillId="0" borderId="5" xfId="0" applyNumberFormat="1" applyFont="1" applyBorder="1" applyAlignment="1" applyProtection="1">
      <alignment horizontal="center"/>
    </xf>
    <xf numFmtId="0" fontId="8" fillId="0" borderId="8" xfId="0" applyNumberFormat="1" applyFont="1" applyBorder="1" applyAlignment="1" applyProtection="1">
      <alignment horizontal="center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166" fontId="8" fillId="0" borderId="8" xfId="0" applyNumberFormat="1" applyFont="1" applyBorder="1" applyProtection="1"/>
    <xf numFmtId="0" fontId="8" fillId="0" borderId="8" xfId="0" applyFont="1" applyBorder="1" applyProtection="1"/>
    <xf numFmtId="49" fontId="8" fillId="0" borderId="8" xfId="0" applyNumberFormat="1" applyFont="1" applyBorder="1" applyAlignment="1" applyProtection="1">
      <alignment horizontal="left"/>
    </xf>
    <xf numFmtId="0" fontId="8" fillId="0" borderId="8" xfId="0" applyFont="1" applyBorder="1" applyAlignment="1" applyProtection="1">
      <alignment horizontal="right"/>
    </xf>
    <xf numFmtId="49" fontId="14" fillId="0" borderId="0" xfId="0" applyNumberFormat="1" applyFont="1" applyAlignment="1" applyProtection="1">
      <alignment vertical="top"/>
    </xf>
    <xf numFmtId="49" fontId="8" fillId="0" borderId="0" xfId="0" applyNumberFormat="1" applyFont="1" applyAlignment="1" applyProtection="1">
      <alignment horizontal="right" vertical="top" wrapText="1"/>
    </xf>
    <xf numFmtId="4" fontId="14" fillId="0" borderId="0" xfId="0" applyNumberFormat="1" applyFont="1" applyAlignment="1" applyProtection="1">
      <alignment vertical="top"/>
    </xf>
    <xf numFmtId="167" fontId="14" fillId="0" borderId="0" xfId="0" applyNumberFormat="1" applyFont="1" applyAlignment="1" applyProtection="1">
      <alignment vertical="top"/>
    </xf>
    <xf numFmtId="166" fontId="14" fillId="0" borderId="0" xfId="0" applyNumberFormat="1" applyFont="1" applyAlignment="1" applyProtection="1">
      <alignment vertical="top"/>
    </xf>
    <xf numFmtId="49" fontId="10" fillId="0" borderId="0" xfId="27" applyNumberFormat="1" applyFont="1"/>
    <xf numFmtId="49" fontId="14" fillId="0" borderId="0" xfId="0" applyNumberFormat="1" applyFont="1" applyAlignment="1" applyProtection="1">
      <alignment horizontal="left" vertical="top" wrapText="1"/>
    </xf>
    <xf numFmtId="0" fontId="14" fillId="0" borderId="0" xfId="0" applyFont="1" applyProtection="1"/>
    <xf numFmtId="0" fontId="15" fillId="0" borderId="0" xfId="0" applyFont="1" applyAlignment="1" applyProtection="1">
      <alignment horizontal="center"/>
    </xf>
    <xf numFmtId="4" fontId="16" fillId="0" borderId="0" xfId="0" applyNumberFormat="1" applyFont="1" applyAlignment="1" applyProtection="1">
      <alignment vertical="top"/>
    </xf>
    <xf numFmtId="0" fontId="8" fillId="0" borderId="7" xfId="0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/>
    </xf>
  </cellXfs>
  <cellStyles count="31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Celkem" xfId="24"/>
    <cellStyle name="data" xfId="25"/>
    <cellStyle name="Název" xfId="26"/>
    <cellStyle name="Normálne" xfId="0" builtinId="0"/>
    <cellStyle name="normálne_KLs" xfId="27"/>
    <cellStyle name="TEXT 1" xfId="28"/>
    <cellStyle name="Text upozornění" xfId="29"/>
    <cellStyle name="TEXT1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4"/>
  <sheetViews>
    <sheetView showGridLines="0" tabSelected="1" workbookViewId="0">
      <selection activeCell="D124" sqref="D124"/>
    </sheetView>
  </sheetViews>
  <sheetFormatPr defaultColWidth="9.140625" defaultRowHeight="12.75"/>
  <cols>
    <col min="1" max="1" width="6.7109375" style="1" customWidth="1"/>
    <col min="2" max="2" width="3.7109375" style="2" customWidth="1"/>
    <col min="3" max="3" width="13" style="3" customWidth="1"/>
    <col min="4" max="4" width="35.7109375" style="4" customWidth="1"/>
    <col min="5" max="5" width="10.7109375" style="5" customWidth="1"/>
    <col min="6" max="6" width="5.28515625" style="6" customWidth="1"/>
    <col min="7" max="7" width="7.42578125" style="7" customWidth="1"/>
    <col min="8" max="9" width="9.7109375" style="7" hidden="1" customWidth="1"/>
    <col min="10" max="10" width="9.7109375" style="7" customWidth="1"/>
    <col min="11" max="11" width="7.42578125" style="8" hidden="1" customWidth="1"/>
    <col min="12" max="12" width="8.28515625" style="8" hidden="1" customWidth="1"/>
    <col min="13" max="13" width="9.140625" style="5" hidden="1" customWidth="1"/>
    <col min="14" max="14" width="7" style="5" hidden="1" customWidth="1"/>
    <col min="15" max="15" width="3.5703125" style="6" customWidth="1"/>
    <col min="16" max="16" width="12.7109375" style="6" hidden="1" customWidth="1"/>
    <col min="17" max="19" width="13.28515625" style="5" hidden="1" customWidth="1"/>
    <col min="20" max="20" width="10.5703125" style="9" hidden="1" customWidth="1"/>
    <col min="21" max="21" width="10.28515625" style="9" hidden="1" customWidth="1"/>
    <col min="22" max="22" width="5.7109375" style="9" hidden="1" customWidth="1"/>
    <col min="23" max="23" width="9.140625" style="10" hidden="1" customWidth="1"/>
    <col min="24" max="25" width="5.7109375" style="6" hidden="1" customWidth="1"/>
    <col min="26" max="26" width="7.5703125" style="6" hidden="1" customWidth="1"/>
    <col min="27" max="27" width="24.85546875" style="6" hidden="1" customWidth="1"/>
    <col min="28" max="28" width="4.28515625" style="6" hidden="1" customWidth="1"/>
    <col min="29" max="29" width="8.28515625" style="6" hidden="1" customWidth="1"/>
    <col min="30" max="30" width="8.7109375" style="6" hidden="1" customWidth="1"/>
    <col min="31" max="34" width="9.140625" style="6" hidden="1" customWidth="1"/>
    <col min="35" max="35" width="9.140625" style="11"/>
    <col min="36" max="37" width="0" style="11" hidden="1" customWidth="1"/>
    <col min="38" max="16384" width="9.140625" style="11"/>
  </cols>
  <sheetData>
    <row r="1" spans="1:37">
      <c r="G1" s="51"/>
    </row>
    <row r="2" spans="1:37">
      <c r="A2" s="12" t="s">
        <v>64</v>
      </c>
      <c r="B2" s="11"/>
      <c r="C2" s="11"/>
      <c r="D2" s="11"/>
      <c r="E2" s="49" t="s">
        <v>309</v>
      </c>
      <c r="F2" s="11"/>
      <c r="G2" s="13"/>
      <c r="H2" s="11"/>
      <c r="I2" s="11"/>
      <c r="J2" s="13"/>
      <c r="K2" s="14"/>
      <c r="L2" s="11"/>
      <c r="M2" s="11"/>
      <c r="N2" s="11"/>
      <c r="O2" s="11"/>
      <c r="P2" s="11"/>
      <c r="Q2" s="15"/>
      <c r="R2" s="15"/>
      <c r="S2" s="15"/>
      <c r="T2" s="11"/>
      <c r="U2" s="11"/>
      <c r="V2" s="11"/>
      <c r="W2" s="11"/>
      <c r="X2" s="11"/>
      <c r="Y2" s="11"/>
      <c r="Z2" s="16" t="s">
        <v>1</v>
      </c>
      <c r="AA2" s="47" t="s">
        <v>2</v>
      </c>
      <c r="AB2" s="16" t="s">
        <v>3</v>
      </c>
      <c r="AC2" s="16" t="s">
        <v>4</v>
      </c>
      <c r="AD2" s="16" t="s">
        <v>5</v>
      </c>
      <c r="AE2" s="11"/>
      <c r="AF2" s="11"/>
      <c r="AG2" s="11"/>
      <c r="AH2" s="11"/>
    </row>
    <row r="3" spans="1:37">
      <c r="A3" s="12" t="s">
        <v>6</v>
      </c>
      <c r="B3" s="11"/>
      <c r="C3" s="11"/>
      <c r="D3" s="11"/>
      <c r="E3" s="12" t="s">
        <v>65</v>
      </c>
      <c r="F3" s="11"/>
      <c r="G3" s="13"/>
      <c r="H3" s="17"/>
      <c r="I3" s="11"/>
      <c r="J3" s="13"/>
      <c r="K3" s="14"/>
      <c r="L3" s="11"/>
      <c r="M3" s="11"/>
      <c r="N3" s="11"/>
      <c r="O3" s="11"/>
      <c r="P3" s="11"/>
      <c r="Q3" s="15"/>
      <c r="R3" s="15"/>
      <c r="S3" s="15"/>
      <c r="T3" s="11"/>
      <c r="U3" s="11"/>
      <c r="V3" s="11"/>
      <c r="W3" s="11"/>
      <c r="X3" s="11"/>
      <c r="Y3" s="11"/>
      <c r="Z3" s="16" t="s">
        <v>7</v>
      </c>
      <c r="AA3" s="18" t="s">
        <v>8</v>
      </c>
      <c r="AB3" s="18" t="s">
        <v>9</v>
      </c>
      <c r="AC3" s="18"/>
      <c r="AD3" s="19"/>
      <c r="AE3" s="11"/>
      <c r="AF3" s="11"/>
      <c r="AG3" s="11"/>
      <c r="AH3" s="11"/>
    </row>
    <row r="4" spans="1:37">
      <c r="A4" s="49" t="s">
        <v>10</v>
      </c>
      <c r="B4" s="11"/>
      <c r="C4" s="11"/>
      <c r="D4" s="11"/>
      <c r="E4" s="49" t="s">
        <v>11</v>
      </c>
      <c r="F4" s="11"/>
      <c r="G4" s="13"/>
      <c r="H4" s="11"/>
      <c r="I4" s="11"/>
      <c r="J4" s="13"/>
      <c r="K4" s="14"/>
      <c r="L4" s="11"/>
      <c r="M4" s="11"/>
      <c r="N4" s="11"/>
      <c r="O4" s="11"/>
      <c r="P4" s="11"/>
      <c r="Q4" s="15"/>
      <c r="R4" s="15"/>
      <c r="S4" s="15"/>
      <c r="T4" s="11"/>
      <c r="U4" s="11"/>
      <c r="V4" s="11"/>
      <c r="W4" s="11"/>
      <c r="X4" s="11"/>
      <c r="Y4" s="11"/>
      <c r="Z4" s="16" t="s">
        <v>12</v>
      </c>
      <c r="AA4" s="18" t="s">
        <v>13</v>
      </c>
      <c r="AB4" s="18" t="s">
        <v>9</v>
      </c>
      <c r="AC4" s="18" t="s">
        <v>14</v>
      </c>
      <c r="AD4" s="19" t="s">
        <v>15</v>
      </c>
      <c r="AE4" s="11"/>
      <c r="AF4" s="11"/>
      <c r="AG4" s="11"/>
      <c r="AH4" s="11"/>
    </row>
    <row r="5" spans="1:37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5"/>
      <c r="R5" s="15"/>
      <c r="S5" s="15"/>
      <c r="T5" s="11"/>
      <c r="U5" s="11"/>
      <c r="V5" s="11"/>
      <c r="W5" s="11"/>
      <c r="X5" s="11"/>
      <c r="Y5" s="11"/>
      <c r="Z5" s="16" t="s">
        <v>16</v>
      </c>
      <c r="AA5" s="18" t="s">
        <v>17</v>
      </c>
      <c r="AB5" s="18" t="s">
        <v>9</v>
      </c>
      <c r="AC5" s="18"/>
      <c r="AD5" s="19"/>
      <c r="AE5" s="11"/>
      <c r="AF5" s="11"/>
      <c r="AG5" s="11"/>
      <c r="AH5" s="11"/>
    </row>
    <row r="6" spans="1:37">
      <c r="A6" s="12" t="s">
        <v>66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5"/>
      <c r="R6" s="15"/>
      <c r="S6" s="15"/>
      <c r="T6" s="11"/>
      <c r="U6" s="11"/>
      <c r="V6" s="11"/>
      <c r="W6" s="11"/>
      <c r="X6" s="11"/>
      <c r="Y6" s="11"/>
      <c r="Z6" s="16" t="s">
        <v>18</v>
      </c>
      <c r="AA6" s="18" t="s">
        <v>13</v>
      </c>
      <c r="AB6" s="18" t="s">
        <v>9</v>
      </c>
      <c r="AC6" s="18" t="s">
        <v>14</v>
      </c>
      <c r="AD6" s="19" t="s">
        <v>15</v>
      </c>
      <c r="AE6" s="11"/>
      <c r="AF6" s="11"/>
      <c r="AG6" s="11"/>
      <c r="AH6" s="11"/>
    </row>
    <row r="7" spans="1:37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5"/>
      <c r="R7" s="15"/>
      <c r="S7" s="15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1:37" ht="13.5">
      <c r="A8" s="11"/>
      <c r="B8" s="20"/>
      <c r="C8" s="21"/>
      <c r="D8" s="50" t="s">
        <v>310</v>
      </c>
      <c r="E8" s="15"/>
      <c r="F8" s="11"/>
      <c r="G8" s="13"/>
      <c r="H8" s="13"/>
      <c r="I8" s="13"/>
      <c r="J8" s="13"/>
      <c r="K8" s="14"/>
      <c r="L8" s="14"/>
      <c r="M8" s="15"/>
      <c r="N8" s="15"/>
      <c r="O8" s="11"/>
      <c r="P8" s="11"/>
      <c r="Q8" s="15"/>
      <c r="R8" s="15"/>
      <c r="S8" s="15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</row>
    <row r="9" spans="1:37">
      <c r="A9" s="22" t="s">
        <v>19</v>
      </c>
      <c r="B9" s="22" t="s">
        <v>20</v>
      </c>
      <c r="C9" s="22" t="s">
        <v>21</v>
      </c>
      <c r="D9" s="22" t="s">
        <v>22</v>
      </c>
      <c r="E9" s="22" t="s">
        <v>23</v>
      </c>
      <c r="F9" s="22" t="s">
        <v>24</v>
      </c>
      <c r="G9" s="22" t="s">
        <v>25</v>
      </c>
      <c r="H9" s="22" t="s">
        <v>26</v>
      </c>
      <c r="I9" s="22" t="s">
        <v>27</v>
      </c>
      <c r="J9" s="22" t="s">
        <v>28</v>
      </c>
      <c r="K9" s="52" t="s">
        <v>29</v>
      </c>
      <c r="L9" s="52"/>
      <c r="M9" s="53" t="s">
        <v>30</v>
      </c>
      <c r="N9" s="53"/>
      <c r="O9" s="22" t="s">
        <v>0</v>
      </c>
      <c r="P9" s="23" t="s">
        <v>31</v>
      </c>
      <c r="Q9" s="24" t="s">
        <v>23</v>
      </c>
      <c r="R9" s="24" t="s">
        <v>23</v>
      </c>
      <c r="S9" s="23" t="s">
        <v>23</v>
      </c>
      <c r="T9" s="25" t="s">
        <v>32</v>
      </c>
      <c r="U9" s="26" t="s">
        <v>33</v>
      </c>
      <c r="V9" s="27" t="s">
        <v>34</v>
      </c>
      <c r="W9" s="22" t="s">
        <v>35</v>
      </c>
      <c r="X9" s="22" t="s">
        <v>36</v>
      </c>
      <c r="Y9" s="22" t="s">
        <v>37</v>
      </c>
      <c r="Z9" s="28" t="s">
        <v>38</v>
      </c>
      <c r="AA9" s="28" t="s">
        <v>39</v>
      </c>
      <c r="AB9" s="22" t="s">
        <v>34</v>
      </c>
      <c r="AC9" s="22" t="s">
        <v>40</v>
      </c>
      <c r="AD9" s="22" t="s">
        <v>41</v>
      </c>
      <c r="AE9" s="29" t="s">
        <v>42</v>
      </c>
      <c r="AF9" s="29" t="s">
        <v>43</v>
      </c>
      <c r="AG9" s="29" t="s">
        <v>23</v>
      </c>
      <c r="AH9" s="29" t="s">
        <v>44</v>
      </c>
      <c r="AJ9" s="11" t="s">
        <v>67</v>
      </c>
      <c r="AK9" s="11" t="s">
        <v>69</v>
      </c>
    </row>
    <row r="10" spans="1:37">
      <c r="A10" s="30" t="s">
        <v>45</v>
      </c>
      <c r="B10" s="30" t="s">
        <v>46</v>
      </c>
      <c r="C10" s="31"/>
      <c r="D10" s="30" t="s">
        <v>47</v>
      </c>
      <c r="E10" s="30" t="s">
        <v>48</v>
      </c>
      <c r="F10" s="30" t="s">
        <v>49</v>
      </c>
      <c r="G10" s="30" t="s">
        <v>50</v>
      </c>
      <c r="H10" s="30" t="s">
        <v>51</v>
      </c>
      <c r="I10" s="30" t="s">
        <v>52</v>
      </c>
      <c r="J10" s="30"/>
      <c r="K10" s="30" t="s">
        <v>25</v>
      </c>
      <c r="L10" s="30" t="s">
        <v>28</v>
      </c>
      <c r="M10" s="32" t="s">
        <v>25</v>
      </c>
      <c r="N10" s="30" t="s">
        <v>28</v>
      </c>
      <c r="O10" s="30" t="s">
        <v>53</v>
      </c>
      <c r="P10" s="33"/>
      <c r="Q10" s="34" t="s">
        <v>54</v>
      </c>
      <c r="R10" s="34" t="s">
        <v>55</v>
      </c>
      <c r="S10" s="33" t="s">
        <v>56</v>
      </c>
      <c r="T10" s="35" t="s">
        <v>57</v>
      </c>
      <c r="U10" s="36" t="s">
        <v>58</v>
      </c>
      <c r="V10" s="37" t="s">
        <v>59</v>
      </c>
      <c r="W10" s="38"/>
      <c r="X10" s="39"/>
      <c r="Y10" s="39"/>
      <c r="Z10" s="40" t="s">
        <v>60</v>
      </c>
      <c r="AA10" s="40" t="s">
        <v>45</v>
      </c>
      <c r="AB10" s="30" t="s">
        <v>61</v>
      </c>
      <c r="AC10" s="39"/>
      <c r="AD10" s="39"/>
      <c r="AE10" s="41"/>
      <c r="AF10" s="41"/>
      <c r="AG10" s="41"/>
      <c r="AH10" s="41"/>
      <c r="AJ10" s="11" t="s">
        <v>68</v>
      </c>
      <c r="AK10" s="11" t="s">
        <v>70</v>
      </c>
    </row>
    <row r="12" spans="1:37">
      <c r="B12" s="42" t="s">
        <v>71</v>
      </c>
    </row>
    <row r="13" spans="1:37">
      <c r="B13" s="3" t="s">
        <v>72</v>
      </c>
    </row>
    <row r="14" spans="1:37">
      <c r="A14" s="1">
        <v>1</v>
      </c>
      <c r="B14" s="2" t="s">
        <v>73</v>
      </c>
      <c r="C14" s="3" t="s">
        <v>74</v>
      </c>
      <c r="D14" s="4" t="s">
        <v>75</v>
      </c>
      <c r="E14" s="5">
        <v>3</v>
      </c>
      <c r="F14" s="6" t="s">
        <v>76</v>
      </c>
      <c r="H14" s="7">
        <f>ROUND(E14*G14,2)</f>
        <v>0</v>
      </c>
      <c r="J14" s="7">
        <f>ROUND(E14*G14,2)</f>
        <v>0</v>
      </c>
      <c r="K14" s="8">
        <v>2.4330000000000001E-2</v>
      </c>
      <c r="L14" s="8">
        <f>E14*K14</f>
        <v>7.2989999999999999E-2</v>
      </c>
      <c r="N14" s="5">
        <f>E14*M14</f>
        <v>0</v>
      </c>
      <c r="P14" s="6" t="s">
        <v>77</v>
      </c>
      <c r="V14" s="9" t="s">
        <v>63</v>
      </c>
      <c r="Z14" s="6" t="s">
        <v>78</v>
      </c>
      <c r="AJ14" s="11" t="s">
        <v>79</v>
      </c>
      <c r="AK14" s="11" t="s">
        <v>80</v>
      </c>
    </row>
    <row r="15" spans="1:37">
      <c r="D15" s="43" t="s">
        <v>81</v>
      </c>
      <c r="E15" s="44">
        <f>J15</f>
        <v>0</v>
      </c>
      <c r="H15" s="44">
        <f>SUM(H12:H14)</f>
        <v>0</v>
      </c>
      <c r="I15" s="44">
        <f>SUM(I12:I14)</f>
        <v>0</v>
      </c>
      <c r="J15" s="44">
        <f>SUM(J12:J14)</f>
        <v>0</v>
      </c>
      <c r="L15" s="45">
        <f>SUM(L12:L14)</f>
        <v>7.2989999999999999E-2</v>
      </c>
      <c r="N15" s="46">
        <f>SUM(N12:N14)</f>
        <v>0</v>
      </c>
      <c r="W15" s="10">
        <f>SUM(W12:W14)</f>
        <v>0</v>
      </c>
    </row>
    <row r="17" spans="1:37">
      <c r="B17" s="3" t="s">
        <v>82</v>
      </c>
    </row>
    <row r="18" spans="1:37" ht="25.5">
      <c r="A18" s="1">
        <v>2</v>
      </c>
      <c r="B18" s="2" t="s">
        <v>83</v>
      </c>
      <c r="C18" s="3" t="s">
        <v>84</v>
      </c>
      <c r="D18" s="4" t="s">
        <v>85</v>
      </c>
      <c r="E18" s="5">
        <v>32.423999999999999</v>
      </c>
      <c r="F18" s="6" t="s">
        <v>86</v>
      </c>
      <c r="H18" s="7">
        <f>ROUND(E18*G18,2)</f>
        <v>0</v>
      </c>
      <c r="J18" s="7">
        <f>ROUND(E18*G18,2)</f>
        <v>0</v>
      </c>
      <c r="K18" s="8">
        <v>5.2850000000000001E-2</v>
      </c>
      <c r="L18" s="8">
        <f>E18*K18</f>
        <v>1.7136084</v>
      </c>
      <c r="N18" s="5">
        <f>E18*M18</f>
        <v>0</v>
      </c>
      <c r="P18" s="6" t="s">
        <v>77</v>
      </c>
      <c r="V18" s="9" t="s">
        <v>63</v>
      </c>
      <c r="Z18" s="6" t="s">
        <v>87</v>
      </c>
      <c r="AJ18" s="11" t="s">
        <v>79</v>
      </c>
      <c r="AK18" s="11" t="s">
        <v>80</v>
      </c>
    </row>
    <row r="19" spans="1:37">
      <c r="A19" s="1">
        <v>3</v>
      </c>
      <c r="B19" s="2" t="s">
        <v>73</v>
      </c>
      <c r="C19" s="3" t="s">
        <v>88</v>
      </c>
      <c r="D19" s="4" t="s">
        <v>89</v>
      </c>
      <c r="E19" s="5">
        <v>121.748</v>
      </c>
      <c r="F19" s="6" t="s">
        <v>86</v>
      </c>
      <c r="H19" s="7">
        <f>ROUND(E19*G19,2)</f>
        <v>0</v>
      </c>
      <c r="J19" s="7">
        <f>ROUND(E19*G19,2)</f>
        <v>0</v>
      </c>
      <c r="K19" s="8">
        <v>4.086E-2</v>
      </c>
      <c r="L19" s="8">
        <f>E19*K19</f>
        <v>4.9746232800000003</v>
      </c>
      <c r="N19" s="5">
        <f>E19*M19</f>
        <v>0</v>
      </c>
      <c r="P19" s="6" t="s">
        <v>77</v>
      </c>
      <c r="V19" s="9" t="s">
        <v>63</v>
      </c>
      <c r="Z19" s="6" t="s">
        <v>87</v>
      </c>
      <c r="AJ19" s="11" t="s">
        <v>79</v>
      </c>
      <c r="AK19" s="11" t="s">
        <v>80</v>
      </c>
    </row>
    <row r="20" spans="1:37" ht="25.5">
      <c r="A20" s="1">
        <v>4</v>
      </c>
      <c r="B20" s="2" t="s">
        <v>73</v>
      </c>
      <c r="C20" s="3" t="s">
        <v>90</v>
      </c>
      <c r="D20" s="4" t="s">
        <v>91</v>
      </c>
      <c r="E20" s="5">
        <v>23.32</v>
      </c>
      <c r="F20" s="6" t="s">
        <v>92</v>
      </c>
      <c r="H20" s="7">
        <f>ROUND(E20*G20,2)</f>
        <v>0</v>
      </c>
      <c r="J20" s="7">
        <f>ROUND(E20*G20,2)</f>
        <v>0</v>
      </c>
      <c r="K20" s="8">
        <v>8.8400000000000006E-3</v>
      </c>
      <c r="L20" s="8">
        <f>E20*K20</f>
        <v>0.20614880000000002</v>
      </c>
      <c r="N20" s="5">
        <f>E20*M20</f>
        <v>0</v>
      </c>
      <c r="P20" s="6" t="s">
        <v>77</v>
      </c>
      <c r="V20" s="9" t="s">
        <v>63</v>
      </c>
      <c r="Z20" s="6" t="s">
        <v>93</v>
      </c>
      <c r="AJ20" s="11" t="s">
        <v>79</v>
      </c>
      <c r="AK20" s="11" t="s">
        <v>80</v>
      </c>
    </row>
    <row r="21" spans="1:37">
      <c r="A21" s="1">
        <v>5</v>
      </c>
      <c r="B21" s="2" t="s">
        <v>94</v>
      </c>
      <c r="C21" s="3" t="s">
        <v>95</v>
      </c>
      <c r="D21" s="4" t="s">
        <v>96</v>
      </c>
      <c r="E21" s="5">
        <v>23.786000000000001</v>
      </c>
      <c r="F21" s="6" t="s">
        <v>92</v>
      </c>
      <c r="I21" s="7">
        <f>ROUND(E21*G21,2)</f>
        <v>0</v>
      </c>
      <c r="J21" s="7">
        <f>ROUND(E21*G21,2)</f>
        <v>0</v>
      </c>
      <c r="L21" s="8">
        <f>E21*K21</f>
        <v>0</v>
      </c>
      <c r="N21" s="5">
        <f>E21*M21</f>
        <v>0</v>
      </c>
      <c r="P21" s="6" t="s">
        <v>77</v>
      </c>
      <c r="V21" s="9" t="s">
        <v>62</v>
      </c>
      <c r="Z21" s="6" t="s">
        <v>97</v>
      </c>
      <c r="AA21" s="6" t="s">
        <v>77</v>
      </c>
      <c r="AJ21" s="11" t="s">
        <v>98</v>
      </c>
      <c r="AK21" s="11" t="s">
        <v>80</v>
      </c>
    </row>
    <row r="22" spans="1:37">
      <c r="A22" s="1">
        <v>6</v>
      </c>
      <c r="B22" s="2" t="s">
        <v>94</v>
      </c>
      <c r="C22" s="3" t="s">
        <v>99</v>
      </c>
      <c r="D22" s="4" t="s">
        <v>100</v>
      </c>
      <c r="E22" s="5">
        <v>22</v>
      </c>
      <c r="F22" s="6" t="s">
        <v>76</v>
      </c>
      <c r="I22" s="7">
        <f>ROUND(E22*G22,2)</f>
        <v>0</v>
      </c>
      <c r="J22" s="7">
        <f>ROUND(E22*G22,2)</f>
        <v>0</v>
      </c>
      <c r="L22" s="8">
        <f>E22*K22</f>
        <v>0</v>
      </c>
      <c r="N22" s="5">
        <f>E22*M22</f>
        <v>0</v>
      </c>
      <c r="P22" s="6" t="s">
        <v>77</v>
      </c>
      <c r="V22" s="9" t="s">
        <v>62</v>
      </c>
      <c r="Z22" s="6" t="s">
        <v>97</v>
      </c>
      <c r="AA22" s="6" t="s">
        <v>77</v>
      </c>
      <c r="AJ22" s="11" t="s">
        <v>98</v>
      </c>
      <c r="AK22" s="11" t="s">
        <v>80</v>
      </c>
    </row>
    <row r="23" spans="1:37">
      <c r="D23" s="43" t="s">
        <v>101</v>
      </c>
      <c r="E23" s="44">
        <f>J23</f>
        <v>0</v>
      </c>
      <c r="H23" s="44">
        <f>SUM(H17:H22)</f>
        <v>0</v>
      </c>
      <c r="I23" s="44">
        <f>SUM(I17:I22)</f>
        <v>0</v>
      </c>
      <c r="J23" s="44">
        <f>SUM(J17:J22)</f>
        <v>0</v>
      </c>
      <c r="L23" s="45">
        <f>SUM(L17:L22)</f>
        <v>6.8943804800000006</v>
      </c>
      <c r="N23" s="46">
        <f>SUM(N17:N22)</f>
        <v>0</v>
      </c>
      <c r="W23" s="10">
        <f>SUM(W17:W22)</f>
        <v>0</v>
      </c>
    </row>
    <row r="25" spans="1:37">
      <c r="B25" s="3" t="s">
        <v>102</v>
      </c>
    </row>
    <row r="26" spans="1:37">
      <c r="A26" s="1">
        <v>7</v>
      </c>
      <c r="B26" s="2" t="s">
        <v>103</v>
      </c>
      <c r="C26" s="3" t="s">
        <v>104</v>
      </c>
      <c r="D26" s="4" t="s">
        <v>105</v>
      </c>
      <c r="E26" s="5">
        <v>35.200000000000003</v>
      </c>
      <c r="F26" s="6" t="s">
        <v>86</v>
      </c>
      <c r="H26" s="7">
        <f t="shared" ref="H26:H44" si="0">ROUND(E26*G26,2)</f>
        <v>0</v>
      </c>
      <c r="J26" s="7">
        <f t="shared" ref="J26:J44" si="1">ROUND(E26*G26,2)</f>
        <v>0</v>
      </c>
      <c r="K26" s="8">
        <v>1.66E-3</v>
      </c>
      <c r="L26" s="8">
        <f t="shared" ref="L26:L44" si="2">E26*K26</f>
        <v>5.8432000000000005E-2</v>
      </c>
      <c r="N26" s="5">
        <f t="shared" ref="N26:N44" si="3">E26*M26</f>
        <v>0</v>
      </c>
      <c r="P26" s="6" t="s">
        <v>77</v>
      </c>
      <c r="V26" s="9" t="s">
        <v>63</v>
      </c>
      <c r="Z26" s="6" t="s">
        <v>106</v>
      </c>
      <c r="AJ26" s="11" t="s">
        <v>79</v>
      </c>
      <c r="AK26" s="11" t="s">
        <v>80</v>
      </c>
    </row>
    <row r="27" spans="1:37" ht="25.5">
      <c r="A27" s="1">
        <v>8</v>
      </c>
      <c r="B27" s="2" t="s">
        <v>107</v>
      </c>
      <c r="C27" s="3" t="s">
        <v>108</v>
      </c>
      <c r="D27" s="4" t="s">
        <v>109</v>
      </c>
      <c r="E27" s="5">
        <v>16.292000000000002</v>
      </c>
      <c r="F27" s="6" t="s">
        <v>86</v>
      </c>
      <c r="H27" s="7">
        <f t="shared" si="0"/>
        <v>0</v>
      </c>
      <c r="J27" s="7">
        <f t="shared" si="1"/>
        <v>0</v>
      </c>
      <c r="L27" s="8">
        <f t="shared" si="2"/>
        <v>0</v>
      </c>
      <c r="M27" s="5">
        <v>5.5E-2</v>
      </c>
      <c r="N27" s="5">
        <f t="shared" si="3"/>
        <v>0.89606000000000008</v>
      </c>
      <c r="P27" s="6" t="s">
        <v>77</v>
      </c>
      <c r="V27" s="9" t="s">
        <v>63</v>
      </c>
      <c r="Z27" s="6" t="s">
        <v>110</v>
      </c>
      <c r="AJ27" s="11" t="s">
        <v>79</v>
      </c>
      <c r="AK27" s="11" t="s">
        <v>80</v>
      </c>
    </row>
    <row r="28" spans="1:37" ht="25.5">
      <c r="A28" s="1">
        <v>9</v>
      </c>
      <c r="B28" s="2" t="s">
        <v>107</v>
      </c>
      <c r="C28" s="3" t="s">
        <v>111</v>
      </c>
      <c r="D28" s="4" t="s">
        <v>112</v>
      </c>
      <c r="E28" s="5">
        <v>37</v>
      </c>
      <c r="F28" s="6" t="s">
        <v>76</v>
      </c>
      <c r="H28" s="7">
        <f t="shared" si="0"/>
        <v>0</v>
      </c>
      <c r="J28" s="7">
        <f t="shared" si="1"/>
        <v>0</v>
      </c>
      <c r="L28" s="8">
        <f t="shared" si="2"/>
        <v>0</v>
      </c>
      <c r="N28" s="5">
        <f t="shared" si="3"/>
        <v>0</v>
      </c>
      <c r="P28" s="6" t="s">
        <v>77</v>
      </c>
      <c r="V28" s="9" t="s">
        <v>63</v>
      </c>
      <c r="Z28" s="6" t="s">
        <v>110</v>
      </c>
      <c r="AJ28" s="11" t="s">
        <v>79</v>
      </c>
      <c r="AK28" s="11" t="s">
        <v>80</v>
      </c>
    </row>
    <row r="29" spans="1:37">
      <c r="A29" s="1">
        <v>10</v>
      </c>
      <c r="B29" s="2" t="s">
        <v>107</v>
      </c>
      <c r="C29" s="3" t="s">
        <v>113</v>
      </c>
      <c r="D29" s="4" t="s">
        <v>114</v>
      </c>
      <c r="E29" s="5">
        <v>5</v>
      </c>
      <c r="F29" s="6" t="s">
        <v>76</v>
      </c>
      <c r="H29" s="7">
        <f t="shared" si="0"/>
        <v>0</v>
      </c>
      <c r="J29" s="7">
        <f t="shared" si="1"/>
        <v>0</v>
      </c>
      <c r="L29" s="8">
        <f t="shared" si="2"/>
        <v>0</v>
      </c>
      <c r="N29" s="5">
        <f t="shared" si="3"/>
        <v>0</v>
      </c>
      <c r="P29" s="6" t="s">
        <v>77</v>
      </c>
      <c r="V29" s="9" t="s">
        <v>63</v>
      </c>
      <c r="Z29" s="6" t="s">
        <v>110</v>
      </c>
      <c r="AJ29" s="11" t="s">
        <v>79</v>
      </c>
      <c r="AK29" s="11" t="s">
        <v>80</v>
      </c>
    </row>
    <row r="30" spans="1:37" ht="25.5">
      <c r="A30" s="1">
        <v>11</v>
      </c>
      <c r="B30" s="2" t="s">
        <v>107</v>
      </c>
      <c r="C30" s="3" t="s">
        <v>115</v>
      </c>
      <c r="D30" s="4" t="s">
        <v>116</v>
      </c>
      <c r="E30" s="5">
        <v>2.6219999999999999</v>
      </c>
      <c r="F30" s="6" t="s">
        <v>86</v>
      </c>
      <c r="H30" s="7">
        <f t="shared" si="0"/>
        <v>0</v>
      </c>
      <c r="J30" s="7">
        <f t="shared" si="1"/>
        <v>0</v>
      </c>
      <c r="K30" s="8">
        <v>1.0300000000000001E-3</v>
      </c>
      <c r="L30" s="8">
        <f t="shared" si="2"/>
        <v>2.7006600000000001E-3</v>
      </c>
      <c r="M30" s="5">
        <v>6.2E-2</v>
      </c>
      <c r="N30" s="5">
        <f t="shared" si="3"/>
        <v>0.16256399999999999</v>
      </c>
      <c r="P30" s="6" t="s">
        <v>77</v>
      </c>
      <c r="V30" s="9" t="s">
        <v>63</v>
      </c>
      <c r="Z30" s="6" t="s">
        <v>110</v>
      </c>
      <c r="AJ30" s="11" t="s">
        <v>79</v>
      </c>
      <c r="AK30" s="11" t="s">
        <v>80</v>
      </c>
    </row>
    <row r="31" spans="1:37" ht="25.5">
      <c r="A31" s="1">
        <v>12</v>
      </c>
      <c r="B31" s="2" t="s">
        <v>107</v>
      </c>
      <c r="C31" s="3" t="s">
        <v>117</v>
      </c>
      <c r="D31" s="4" t="s">
        <v>118</v>
      </c>
      <c r="E31" s="5">
        <v>40.606000000000002</v>
      </c>
      <c r="F31" s="6" t="s">
        <v>86</v>
      </c>
      <c r="H31" s="7">
        <f t="shared" si="0"/>
        <v>0</v>
      </c>
      <c r="J31" s="7">
        <f t="shared" si="1"/>
        <v>0</v>
      </c>
      <c r="K31" s="8">
        <v>9.3999999999999997E-4</v>
      </c>
      <c r="L31" s="8">
        <f t="shared" si="2"/>
        <v>3.8169639999999998E-2</v>
      </c>
      <c r="M31" s="5">
        <v>5.3999999999999999E-2</v>
      </c>
      <c r="N31" s="5">
        <f t="shared" si="3"/>
        <v>2.1927240000000001</v>
      </c>
      <c r="P31" s="6" t="s">
        <v>77</v>
      </c>
      <c r="V31" s="9" t="s">
        <v>63</v>
      </c>
      <c r="Z31" s="6" t="s">
        <v>110</v>
      </c>
      <c r="AJ31" s="11" t="s">
        <v>79</v>
      </c>
      <c r="AK31" s="11" t="s">
        <v>80</v>
      </c>
    </row>
    <row r="32" spans="1:37">
      <c r="A32" s="1">
        <v>13</v>
      </c>
      <c r="B32" s="2" t="s">
        <v>107</v>
      </c>
      <c r="C32" s="3" t="s">
        <v>119</v>
      </c>
      <c r="D32" s="4" t="s">
        <v>120</v>
      </c>
      <c r="E32" s="5">
        <v>6.6420000000000003</v>
      </c>
      <c r="F32" s="6" t="s">
        <v>86</v>
      </c>
      <c r="H32" s="7">
        <f t="shared" si="0"/>
        <v>0</v>
      </c>
      <c r="J32" s="7">
        <f t="shared" si="1"/>
        <v>0</v>
      </c>
      <c r="K32" s="8">
        <v>1.0300000000000001E-3</v>
      </c>
      <c r="L32" s="8">
        <f t="shared" si="2"/>
        <v>6.8412600000000009E-3</v>
      </c>
      <c r="M32" s="5">
        <v>6.7000000000000004E-2</v>
      </c>
      <c r="N32" s="5">
        <f t="shared" si="3"/>
        <v>0.44501400000000008</v>
      </c>
      <c r="P32" s="6" t="s">
        <v>77</v>
      </c>
      <c r="V32" s="9" t="s">
        <v>63</v>
      </c>
      <c r="Z32" s="6" t="s">
        <v>110</v>
      </c>
      <c r="AJ32" s="11" t="s">
        <v>79</v>
      </c>
      <c r="AK32" s="11" t="s">
        <v>80</v>
      </c>
    </row>
    <row r="33" spans="1:37" ht="25.5">
      <c r="A33" s="1">
        <v>14</v>
      </c>
      <c r="B33" s="2" t="s">
        <v>107</v>
      </c>
      <c r="C33" s="3" t="s">
        <v>121</v>
      </c>
      <c r="D33" s="4" t="s">
        <v>122</v>
      </c>
      <c r="E33" s="5">
        <v>0.54</v>
      </c>
      <c r="F33" s="6" t="s">
        <v>123</v>
      </c>
      <c r="H33" s="7">
        <f t="shared" si="0"/>
        <v>0</v>
      </c>
      <c r="J33" s="7">
        <f t="shared" si="1"/>
        <v>0</v>
      </c>
      <c r="K33" s="8">
        <v>1.8699999999999999E-3</v>
      </c>
      <c r="L33" s="8">
        <f t="shared" si="2"/>
        <v>1.0097999999999999E-3</v>
      </c>
      <c r="M33" s="5">
        <v>1.8</v>
      </c>
      <c r="N33" s="5">
        <f t="shared" si="3"/>
        <v>0.97200000000000009</v>
      </c>
      <c r="P33" s="6" t="s">
        <v>77</v>
      </c>
      <c r="V33" s="9" t="s">
        <v>63</v>
      </c>
      <c r="Z33" s="6" t="s">
        <v>110</v>
      </c>
      <c r="AJ33" s="11" t="s">
        <v>79</v>
      </c>
      <c r="AK33" s="11" t="s">
        <v>80</v>
      </c>
    </row>
    <row r="34" spans="1:37">
      <c r="A34" s="1">
        <v>15</v>
      </c>
      <c r="B34" s="2" t="s">
        <v>107</v>
      </c>
      <c r="C34" s="3" t="s">
        <v>124</v>
      </c>
      <c r="D34" s="4" t="s">
        <v>125</v>
      </c>
      <c r="E34" s="5">
        <v>4</v>
      </c>
      <c r="F34" s="6" t="s">
        <v>76</v>
      </c>
      <c r="H34" s="7">
        <f t="shared" si="0"/>
        <v>0</v>
      </c>
      <c r="J34" s="7">
        <f t="shared" si="1"/>
        <v>0</v>
      </c>
      <c r="K34" s="8">
        <v>5.0000000000000001E-4</v>
      </c>
      <c r="L34" s="8">
        <f t="shared" si="2"/>
        <v>2E-3</v>
      </c>
      <c r="M34" s="5">
        <v>4.9000000000000002E-2</v>
      </c>
      <c r="N34" s="5">
        <f t="shared" si="3"/>
        <v>0.19600000000000001</v>
      </c>
      <c r="P34" s="6" t="s">
        <v>77</v>
      </c>
      <c r="V34" s="9" t="s">
        <v>63</v>
      </c>
      <c r="Z34" s="6" t="s">
        <v>110</v>
      </c>
      <c r="AJ34" s="11" t="s">
        <v>79</v>
      </c>
      <c r="AK34" s="11" t="s">
        <v>80</v>
      </c>
    </row>
    <row r="35" spans="1:37" ht="25.5">
      <c r="A35" s="1">
        <v>16</v>
      </c>
      <c r="B35" s="2" t="s">
        <v>107</v>
      </c>
      <c r="C35" s="3" t="s">
        <v>126</v>
      </c>
      <c r="D35" s="4" t="s">
        <v>127</v>
      </c>
      <c r="E35" s="5">
        <v>2.5</v>
      </c>
      <c r="F35" s="6" t="s">
        <v>92</v>
      </c>
      <c r="H35" s="7">
        <f t="shared" si="0"/>
        <v>0</v>
      </c>
      <c r="J35" s="7">
        <f t="shared" si="1"/>
        <v>0</v>
      </c>
      <c r="K35" s="8">
        <v>5.0000000000000001E-4</v>
      </c>
      <c r="L35" s="8">
        <f t="shared" si="2"/>
        <v>1.25E-3</v>
      </c>
      <c r="M35" s="5">
        <v>6.0000000000000001E-3</v>
      </c>
      <c r="N35" s="5">
        <f t="shared" si="3"/>
        <v>1.4999999999999999E-2</v>
      </c>
      <c r="P35" s="6" t="s">
        <v>77</v>
      </c>
      <c r="V35" s="9" t="s">
        <v>63</v>
      </c>
      <c r="Z35" s="6" t="s">
        <v>110</v>
      </c>
      <c r="AJ35" s="11" t="s">
        <v>79</v>
      </c>
      <c r="AK35" s="11" t="s">
        <v>80</v>
      </c>
    </row>
    <row r="36" spans="1:37" ht="25.5">
      <c r="A36" s="1">
        <v>17</v>
      </c>
      <c r="B36" s="2" t="s">
        <v>107</v>
      </c>
      <c r="C36" s="3" t="s">
        <v>128</v>
      </c>
      <c r="D36" s="4" t="s">
        <v>129</v>
      </c>
      <c r="E36" s="5">
        <v>2.5</v>
      </c>
      <c r="F36" s="6" t="s">
        <v>92</v>
      </c>
      <c r="H36" s="7">
        <f t="shared" si="0"/>
        <v>0</v>
      </c>
      <c r="J36" s="7">
        <f t="shared" si="1"/>
        <v>0</v>
      </c>
      <c r="K36" s="8">
        <v>5.0000000000000001E-4</v>
      </c>
      <c r="L36" s="8">
        <f t="shared" si="2"/>
        <v>1.25E-3</v>
      </c>
      <c r="M36" s="5">
        <v>0.04</v>
      </c>
      <c r="N36" s="5">
        <f t="shared" si="3"/>
        <v>0.1</v>
      </c>
      <c r="P36" s="6" t="s">
        <v>77</v>
      </c>
      <c r="V36" s="9" t="s">
        <v>63</v>
      </c>
      <c r="Z36" s="6" t="s">
        <v>110</v>
      </c>
      <c r="AJ36" s="11" t="s">
        <v>79</v>
      </c>
      <c r="AK36" s="11" t="s">
        <v>80</v>
      </c>
    </row>
    <row r="37" spans="1:37" ht="25.5">
      <c r="A37" s="1">
        <v>18</v>
      </c>
      <c r="B37" s="2" t="s">
        <v>107</v>
      </c>
      <c r="C37" s="3" t="s">
        <v>130</v>
      </c>
      <c r="D37" s="4" t="s">
        <v>131</v>
      </c>
      <c r="E37" s="5">
        <v>119.19</v>
      </c>
      <c r="F37" s="6" t="s">
        <v>86</v>
      </c>
      <c r="H37" s="7">
        <f t="shared" si="0"/>
        <v>0</v>
      </c>
      <c r="J37" s="7">
        <f t="shared" si="1"/>
        <v>0</v>
      </c>
      <c r="L37" s="8">
        <f t="shared" si="2"/>
        <v>0</v>
      </c>
      <c r="M37" s="5">
        <v>6.8000000000000005E-2</v>
      </c>
      <c r="N37" s="5">
        <f t="shared" si="3"/>
        <v>8.1049199999999999</v>
      </c>
      <c r="P37" s="6" t="s">
        <v>77</v>
      </c>
      <c r="V37" s="9" t="s">
        <v>63</v>
      </c>
      <c r="Z37" s="6" t="s">
        <v>110</v>
      </c>
      <c r="AJ37" s="11" t="s">
        <v>79</v>
      </c>
      <c r="AK37" s="11" t="s">
        <v>80</v>
      </c>
    </row>
    <row r="38" spans="1:37">
      <c r="A38" s="1">
        <v>19</v>
      </c>
      <c r="B38" s="2" t="s">
        <v>107</v>
      </c>
      <c r="C38" s="3" t="s">
        <v>132</v>
      </c>
      <c r="D38" s="4" t="s">
        <v>133</v>
      </c>
      <c r="E38" s="5">
        <v>13.084</v>
      </c>
      <c r="F38" s="6" t="s">
        <v>134</v>
      </c>
      <c r="H38" s="7">
        <f t="shared" si="0"/>
        <v>0</v>
      </c>
      <c r="J38" s="7">
        <f t="shared" si="1"/>
        <v>0</v>
      </c>
      <c r="L38" s="8">
        <f t="shared" si="2"/>
        <v>0</v>
      </c>
      <c r="N38" s="5">
        <f t="shared" si="3"/>
        <v>0</v>
      </c>
      <c r="P38" s="6" t="s">
        <v>77</v>
      </c>
      <c r="V38" s="9" t="s">
        <v>63</v>
      </c>
      <c r="Z38" s="6" t="s">
        <v>110</v>
      </c>
      <c r="AJ38" s="11" t="s">
        <v>79</v>
      </c>
      <c r="AK38" s="11" t="s">
        <v>80</v>
      </c>
    </row>
    <row r="39" spans="1:37">
      <c r="A39" s="1">
        <v>20</v>
      </c>
      <c r="B39" s="2" t="s">
        <v>107</v>
      </c>
      <c r="C39" s="3" t="s">
        <v>135</v>
      </c>
      <c r="D39" s="4" t="s">
        <v>136</v>
      </c>
      <c r="E39" s="5">
        <v>13.084</v>
      </c>
      <c r="F39" s="6" t="s">
        <v>134</v>
      </c>
      <c r="H39" s="7">
        <f t="shared" si="0"/>
        <v>0</v>
      </c>
      <c r="J39" s="7">
        <f t="shared" si="1"/>
        <v>0</v>
      </c>
      <c r="L39" s="8">
        <f t="shared" si="2"/>
        <v>0</v>
      </c>
      <c r="N39" s="5">
        <f t="shared" si="3"/>
        <v>0</v>
      </c>
      <c r="P39" s="6" t="s">
        <v>77</v>
      </c>
      <c r="V39" s="9" t="s">
        <v>63</v>
      </c>
      <c r="Z39" s="6" t="s">
        <v>110</v>
      </c>
      <c r="AJ39" s="11" t="s">
        <v>79</v>
      </c>
      <c r="AK39" s="11" t="s">
        <v>80</v>
      </c>
    </row>
    <row r="40" spans="1:37" ht="25.5">
      <c r="A40" s="1">
        <v>21</v>
      </c>
      <c r="B40" s="2" t="s">
        <v>107</v>
      </c>
      <c r="C40" s="3" t="s">
        <v>137</v>
      </c>
      <c r="D40" s="4" t="s">
        <v>138</v>
      </c>
      <c r="E40" s="5">
        <v>13.084</v>
      </c>
      <c r="F40" s="6" t="s">
        <v>134</v>
      </c>
      <c r="H40" s="7">
        <f t="shared" si="0"/>
        <v>0</v>
      </c>
      <c r="J40" s="7">
        <f t="shared" si="1"/>
        <v>0</v>
      </c>
      <c r="L40" s="8">
        <f t="shared" si="2"/>
        <v>0</v>
      </c>
      <c r="N40" s="5">
        <f t="shared" si="3"/>
        <v>0</v>
      </c>
      <c r="P40" s="6" t="s">
        <v>77</v>
      </c>
      <c r="V40" s="9" t="s">
        <v>63</v>
      </c>
      <c r="Z40" s="6" t="s">
        <v>110</v>
      </c>
      <c r="AJ40" s="11" t="s">
        <v>79</v>
      </c>
      <c r="AK40" s="11" t="s">
        <v>80</v>
      </c>
    </row>
    <row r="41" spans="1:37" ht="25.5">
      <c r="A41" s="1">
        <v>22</v>
      </c>
      <c r="B41" s="2" t="s">
        <v>107</v>
      </c>
      <c r="C41" s="3" t="s">
        <v>139</v>
      </c>
      <c r="D41" s="4" t="s">
        <v>140</v>
      </c>
      <c r="E41" s="5">
        <v>13.084</v>
      </c>
      <c r="F41" s="6" t="s">
        <v>134</v>
      </c>
      <c r="H41" s="7">
        <f t="shared" si="0"/>
        <v>0</v>
      </c>
      <c r="J41" s="7">
        <f t="shared" si="1"/>
        <v>0</v>
      </c>
      <c r="L41" s="8">
        <f t="shared" si="2"/>
        <v>0</v>
      </c>
      <c r="N41" s="5">
        <f t="shared" si="3"/>
        <v>0</v>
      </c>
      <c r="P41" s="6" t="s">
        <v>77</v>
      </c>
      <c r="V41" s="9" t="s">
        <v>63</v>
      </c>
      <c r="Z41" s="6" t="s">
        <v>110</v>
      </c>
      <c r="AJ41" s="11" t="s">
        <v>79</v>
      </c>
      <c r="AK41" s="11" t="s">
        <v>80</v>
      </c>
    </row>
    <row r="42" spans="1:37" ht="25.5">
      <c r="A42" s="1">
        <v>23</v>
      </c>
      <c r="B42" s="2" t="s">
        <v>107</v>
      </c>
      <c r="C42" s="3" t="s">
        <v>141</v>
      </c>
      <c r="D42" s="4" t="s">
        <v>142</v>
      </c>
      <c r="E42" s="5">
        <v>13.084</v>
      </c>
      <c r="F42" s="6" t="s">
        <v>134</v>
      </c>
      <c r="H42" s="7">
        <f t="shared" si="0"/>
        <v>0</v>
      </c>
      <c r="J42" s="7">
        <f t="shared" si="1"/>
        <v>0</v>
      </c>
      <c r="L42" s="8">
        <f t="shared" si="2"/>
        <v>0</v>
      </c>
      <c r="N42" s="5">
        <f t="shared" si="3"/>
        <v>0</v>
      </c>
      <c r="P42" s="6" t="s">
        <v>77</v>
      </c>
      <c r="V42" s="9" t="s">
        <v>63</v>
      </c>
      <c r="Z42" s="6" t="s">
        <v>110</v>
      </c>
      <c r="AJ42" s="11" t="s">
        <v>79</v>
      </c>
      <c r="AK42" s="11" t="s">
        <v>80</v>
      </c>
    </row>
    <row r="43" spans="1:37" ht="25.5">
      <c r="A43" s="1">
        <v>24</v>
      </c>
      <c r="B43" s="2" t="s">
        <v>107</v>
      </c>
      <c r="C43" s="3" t="s">
        <v>143</v>
      </c>
      <c r="D43" s="4" t="s">
        <v>144</v>
      </c>
      <c r="E43" s="5">
        <v>13.084</v>
      </c>
      <c r="F43" s="6" t="s">
        <v>134</v>
      </c>
      <c r="H43" s="7">
        <f t="shared" si="0"/>
        <v>0</v>
      </c>
      <c r="J43" s="7">
        <f t="shared" si="1"/>
        <v>0</v>
      </c>
      <c r="L43" s="8">
        <f t="shared" si="2"/>
        <v>0</v>
      </c>
      <c r="N43" s="5">
        <f t="shared" si="3"/>
        <v>0</v>
      </c>
      <c r="P43" s="6" t="s">
        <v>77</v>
      </c>
      <c r="V43" s="9" t="s">
        <v>63</v>
      </c>
      <c r="Z43" s="6" t="s">
        <v>110</v>
      </c>
      <c r="AJ43" s="11" t="s">
        <v>79</v>
      </c>
      <c r="AK43" s="11" t="s">
        <v>80</v>
      </c>
    </row>
    <row r="44" spans="1:37">
      <c r="A44" s="1">
        <v>25</v>
      </c>
      <c r="B44" s="2" t="s">
        <v>73</v>
      </c>
      <c r="C44" s="3" t="s">
        <v>145</v>
      </c>
      <c r="D44" s="4" t="s">
        <v>146</v>
      </c>
      <c r="E44" s="5">
        <v>7.0789999999999997</v>
      </c>
      <c r="F44" s="6" t="s">
        <v>134</v>
      </c>
      <c r="H44" s="7">
        <f t="shared" si="0"/>
        <v>0</v>
      </c>
      <c r="J44" s="7">
        <f t="shared" si="1"/>
        <v>0</v>
      </c>
      <c r="L44" s="8">
        <f t="shared" si="2"/>
        <v>0</v>
      </c>
      <c r="N44" s="5">
        <f t="shared" si="3"/>
        <v>0</v>
      </c>
      <c r="P44" s="6" t="s">
        <v>77</v>
      </c>
      <c r="V44" s="9" t="s">
        <v>63</v>
      </c>
      <c r="Z44" s="6" t="s">
        <v>147</v>
      </c>
      <c r="AJ44" s="11" t="s">
        <v>79</v>
      </c>
      <c r="AK44" s="11" t="s">
        <v>80</v>
      </c>
    </row>
    <row r="45" spans="1:37">
      <c r="D45" s="43" t="s">
        <v>148</v>
      </c>
      <c r="E45" s="44">
        <f>J45</f>
        <v>0</v>
      </c>
      <c r="H45" s="44">
        <f>SUM(H25:H44)</f>
        <v>0</v>
      </c>
      <c r="I45" s="44">
        <f>SUM(I25:I44)</f>
        <v>0</v>
      </c>
      <c r="J45" s="44">
        <f>SUM(J25:J44)</f>
        <v>0</v>
      </c>
      <c r="L45" s="45">
        <f>SUM(L25:L44)</f>
        <v>0.11165336000000002</v>
      </c>
      <c r="N45" s="46">
        <f>SUM(N25:N44)</f>
        <v>13.084281999999998</v>
      </c>
      <c r="W45" s="10">
        <f>SUM(W25:W44)</f>
        <v>0</v>
      </c>
    </row>
    <row r="47" spans="1:37">
      <c r="D47" s="43" t="s">
        <v>149</v>
      </c>
      <c r="E47" s="46">
        <f>J47</f>
        <v>0</v>
      </c>
      <c r="H47" s="44">
        <f>+H15+H23+H45</f>
        <v>0</v>
      </c>
      <c r="I47" s="44">
        <f>+I15+I23+I45</f>
        <v>0</v>
      </c>
      <c r="J47" s="44">
        <f>+J15+J23+J45</f>
        <v>0</v>
      </c>
      <c r="L47" s="45">
        <f>+L15+L23+L45</f>
        <v>7.0790238400000005</v>
      </c>
      <c r="N47" s="46">
        <f>+N15+N23+N45</f>
        <v>13.084281999999998</v>
      </c>
      <c r="W47" s="10">
        <f>+W15+W23+W45</f>
        <v>0</v>
      </c>
    </row>
    <row r="49" spans="1:37">
      <c r="B49" s="42" t="s">
        <v>150</v>
      </c>
    </row>
    <row r="50" spans="1:37">
      <c r="B50" s="3" t="s">
        <v>151</v>
      </c>
    </row>
    <row r="51" spans="1:37">
      <c r="A51" s="1">
        <v>26</v>
      </c>
      <c r="B51" s="2" t="s">
        <v>152</v>
      </c>
      <c r="C51" s="3" t="s">
        <v>153</v>
      </c>
      <c r="D51" s="4" t="s">
        <v>154</v>
      </c>
      <c r="E51" s="5">
        <v>5</v>
      </c>
      <c r="F51" s="6" t="s">
        <v>155</v>
      </c>
      <c r="H51" s="7">
        <f>ROUND(E51*G51,2)</f>
        <v>0</v>
      </c>
      <c r="J51" s="7">
        <f t="shared" ref="J51:J62" si="4">ROUND(E51*G51,2)</f>
        <v>0</v>
      </c>
      <c r="L51" s="8">
        <f t="shared" ref="L51:L62" si="5">E51*K51</f>
        <v>0</v>
      </c>
      <c r="M51" s="5">
        <v>3.4000000000000002E-2</v>
      </c>
      <c r="N51" s="5">
        <f t="shared" ref="N51:N62" si="6">E51*M51</f>
        <v>0.17</v>
      </c>
      <c r="P51" s="6" t="s">
        <v>77</v>
      </c>
      <c r="V51" s="9" t="s">
        <v>156</v>
      </c>
      <c r="Z51" s="6" t="s">
        <v>157</v>
      </c>
      <c r="AJ51" s="11" t="s">
        <v>158</v>
      </c>
      <c r="AK51" s="11" t="s">
        <v>80</v>
      </c>
    </row>
    <row r="52" spans="1:37" ht="25.5">
      <c r="A52" s="1">
        <v>27</v>
      </c>
      <c r="B52" s="2" t="s">
        <v>152</v>
      </c>
      <c r="C52" s="3" t="s">
        <v>159</v>
      </c>
      <c r="D52" s="4" t="s">
        <v>160</v>
      </c>
      <c r="E52" s="5">
        <v>5</v>
      </c>
      <c r="F52" s="6" t="s">
        <v>155</v>
      </c>
      <c r="H52" s="7">
        <f>ROUND(E52*G52,2)</f>
        <v>0</v>
      </c>
      <c r="J52" s="7">
        <f t="shared" si="4"/>
        <v>0</v>
      </c>
      <c r="L52" s="8">
        <f t="shared" si="5"/>
        <v>0</v>
      </c>
      <c r="N52" s="5">
        <f t="shared" si="6"/>
        <v>0</v>
      </c>
      <c r="P52" s="6" t="s">
        <v>77</v>
      </c>
      <c r="V52" s="9" t="s">
        <v>156</v>
      </c>
      <c r="Z52" s="6" t="s">
        <v>161</v>
      </c>
      <c r="AJ52" s="11" t="s">
        <v>158</v>
      </c>
      <c r="AK52" s="11" t="s">
        <v>80</v>
      </c>
    </row>
    <row r="53" spans="1:37">
      <c r="A53" s="1">
        <v>28</v>
      </c>
      <c r="B53" s="2" t="s">
        <v>94</v>
      </c>
      <c r="C53" s="3" t="s">
        <v>162</v>
      </c>
      <c r="D53" s="4" t="s">
        <v>163</v>
      </c>
      <c r="E53" s="5">
        <v>5</v>
      </c>
      <c r="F53" s="6" t="s">
        <v>76</v>
      </c>
      <c r="I53" s="7">
        <f>ROUND(E53*G53,2)</f>
        <v>0</v>
      </c>
      <c r="J53" s="7">
        <f t="shared" si="4"/>
        <v>0</v>
      </c>
      <c r="L53" s="8">
        <f t="shared" si="5"/>
        <v>0</v>
      </c>
      <c r="N53" s="5">
        <f t="shared" si="6"/>
        <v>0</v>
      </c>
      <c r="P53" s="6" t="s">
        <v>77</v>
      </c>
      <c r="V53" s="9" t="s">
        <v>62</v>
      </c>
      <c r="Z53" s="6" t="s">
        <v>164</v>
      </c>
      <c r="AA53" s="6" t="s">
        <v>165</v>
      </c>
      <c r="AJ53" s="11" t="s">
        <v>166</v>
      </c>
      <c r="AK53" s="11" t="s">
        <v>80</v>
      </c>
    </row>
    <row r="54" spans="1:37">
      <c r="A54" s="1">
        <v>29</v>
      </c>
      <c r="B54" s="2" t="s">
        <v>152</v>
      </c>
      <c r="C54" s="3" t="s">
        <v>167</v>
      </c>
      <c r="D54" s="4" t="s">
        <v>168</v>
      </c>
      <c r="E54" s="5">
        <v>5</v>
      </c>
      <c r="F54" s="6" t="s">
        <v>76</v>
      </c>
      <c r="H54" s="7">
        <f>ROUND(E54*G54,2)</f>
        <v>0</v>
      </c>
      <c r="J54" s="7">
        <f t="shared" si="4"/>
        <v>0</v>
      </c>
      <c r="K54" s="8">
        <v>1.8699999999999999E-3</v>
      </c>
      <c r="L54" s="8">
        <f t="shared" si="5"/>
        <v>9.3499999999999989E-3</v>
      </c>
      <c r="N54" s="5">
        <f t="shared" si="6"/>
        <v>0</v>
      </c>
      <c r="P54" s="6" t="s">
        <v>77</v>
      </c>
      <c r="V54" s="9" t="s">
        <v>156</v>
      </c>
      <c r="Z54" s="6" t="s">
        <v>157</v>
      </c>
      <c r="AJ54" s="11" t="s">
        <v>158</v>
      </c>
      <c r="AK54" s="11" t="s">
        <v>80</v>
      </c>
    </row>
    <row r="55" spans="1:37">
      <c r="A55" s="1">
        <v>30</v>
      </c>
      <c r="B55" s="2" t="s">
        <v>94</v>
      </c>
      <c r="C55" s="3" t="s">
        <v>169</v>
      </c>
      <c r="D55" s="4" t="s">
        <v>170</v>
      </c>
      <c r="E55" s="5">
        <v>5</v>
      </c>
      <c r="F55" s="6" t="s">
        <v>76</v>
      </c>
      <c r="I55" s="7">
        <f>ROUND(E55*G55,2)</f>
        <v>0</v>
      </c>
      <c r="J55" s="7">
        <f t="shared" si="4"/>
        <v>0</v>
      </c>
      <c r="K55" s="8">
        <v>1.35E-2</v>
      </c>
      <c r="L55" s="8">
        <f t="shared" si="5"/>
        <v>6.7500000000000004E-2</v>
      </c>
      <c r="N55" s="5">
        <f t="shared" si="6"/>
        <v>0</v>
      </c>
      <c r="P55" s="6" t="s">
        <v>77</v>
      </c>
      <c r="V55" s="9" t="s">
        <v>62</v>
      </c>
      <c r="Z55" s="6" t="s">
        <v>171</v>
      </c>
      <c r="AA55" s="6" t="s">
        <v>77</v>
      </c>
      <c r="AJ55" s="11" t="s">
        <v>166</v>
      </c>
      <c r="AK55" s="11" t="s">
        <v>80</v>
      </c>
    </row>
    <row r="56" spans="1:37">
      <c r="A56" s="1">
        <v>31</v>
      </c>
      <c r="B56" s="2" t="s">
        <v>152</v>
      </c>
      <c r="C56" s="3" t="s">
        <v>172</v>
      </c>
      <c r="D56" s="4" t="s">
        <v>173</v>
      </c>
      <c r="E56" s="5">
        <v>2</v>
      </c>
      <c r="F56" s="6" t="s">
        <v>155</v>
      </c>
      <c r="H56" s="7">
        <f t="shared" ref="H56:H62" si="7">ROUND(E56*G56,2)</f>
        <v>0</v>
      </c>
      <c r="J56" s="7">
        <f t="shared" si="4"/>
        <v>0</v>
      </c>
      <c r="L56" s="8">
        <f t="shared" si="5"/>
        <v>0</v>
      </c>
      <c r="M56" s="5">
        <v>1.7000000000000001E-2</v>
      </c>
      <c r="N56" s="5">
        <f t="shared" si="6"/>
        <v>3.4000000000000002E-2</v>
      </c>
      <c r="P56" s="6" t="s">
        <v>77</v>
      </c>
      <c r="V56" s="9" t="s">
        <v>156</v>
      </c>
      <c r="Z56" s="6" t="s">
        <v>157</v>
      </c>
      <c r="AJ56" s="11" t="s">
        <v>158</v>
      </c>
      <c r="AK56" s="11" t="s">
        <v>80</v>
      </c>
    </row>
    <row r="57" spans="1:37">
      <c r="A57" s="1">
        <v>32</v>
      </c>
      <c r="B57" s="2" t="s">
        <v>152</v>
      </c>
      <c r="C57" s="3" t="s">
        <v>174</v>
      </c>
      <c r="D57" s="4" t="s">
        <v>175</v>
      </c>
      <c r="E57" s="5">
        <v>2</v>
      </c>
      <c r="F57" s="6" t="s">
        <v>155</v>
      </c>
      <c r="H57" s="7">
        <f t="shared" si="7"/>
        <v>0</v>
      </c>
      <c r="J57" s="7">
        <f t="shared" si="4"/>
        <v>0</v>
      </c>
      <c r="K57" s="8">
        <v>4.3800000000000002E-3</v>
      </c>
      <c r="L57" s="8">
        <f t="shared" si="5"/>
        <v>8.7600000000000004E-3</v>
      </c>
      <c r="N57" s="5">
        <f t="shared" si="6"/>
        <v>0</v>
      </c>
      <c r="P57" s="6" t="s">
        <v>77</v>
      </c>
      <c r="V57" s="9" t="s">
        <v>156</v>
      </c>
      <c r="Z57" s="6" t="s">
        <v>157</v>
      </c>
      <c r="AJ57" s="11" t="s">
        <v>158</v>
      </c>
      <c r="AK57" s="11" t="s">
        <v>80</v>
      </c>
    </row>
    <row r="58" spans="1:37">
      <c r="A58" s="1">
        <v>33</v>
      </c>
      <c r="B58" s="2" t="s">
        <v>152</v>
      </c>
      <c r="C58" s="3" t="s">
        <v>176</v>
      </c>
      <c r="D58" s="4" t="s">
        <v>177</v>
      </c>
      <c r="E58" s="5">
        <v>4</v>
      </c>
      <c r="F58" s="6" t="s">
        <v>155</v>
      </c>
      <c r="H58" s="7">
        <f t="shared" si="7"/>
        <v>0</v>
      </c>
      <c r="J58" s="7">
        <f t="shared" si="4"/>
        <v>0</v>
      </c>
      <c r="L58" s="8">
        <f t="shared" si="5"/>
        <v>0</v>
      </c>
      <c r="M58" s="5">
        <v>1.9E-2</v>
      </c>
      <c r="N58" s="5">
        <f t="shared" si="6"/>
        <v>7.5999999999999998E-2</v>
      </c>
      <c r="P58" s="6" t="s">
        <v>77</v>
      </c>
      <c r="V58" s="9" t="s">
        <v>156</v>
      </c>
      <c r="Z58" s="6" t="s">
        <v>157</v>
      </c>
      <c r="AJ58" s="11" t="s">
        <v>158</v>
      </c>
      <c r="AK58" s="11" t="s">
        <v>80</v>
      </c>
    </row>
    <row r="59" spans="1:37" ht="25.5">
      <c r="A59" s="1">
        <v>34</v>
      </c>
      <c r="B59" s="2" t="s">
        <v>152</v>
      </c>
      <c r="C59" s="3" t="s">
        <v>178</v>
      </c>
      <c r="D59" s="4" t="s">
        <v>179</v>
      </c>
      <c r="E59" s="5">
        <v>4</v>
      </c>
      <c r="F59" s="6" t="s">
        <v>155</v>
      </c>
      <c r="H59" s="7">
        <f t="shared" si="7"/>
        <v>0</v>
      </c>
      <c r="J59" s="7">
        <f t="shared" si="4"/>
        <v>0</v>
      </c>
      <c r="K59" s="8">
        <v>2.0799999999999998E-3</v>
      </c>
      <c r="L59" s="8">
        <f t="shared" si="5"/>
        <v>8.3199999999999993E-3</v>
      </c>
      <c r="N59" s="5">
        <f t="shared" si="6"/>
        <v>0</v>
      </c>
      <c r="P59" s="6" t="s">
        <v>77</v>
      </c>
      <c r="V59" s="9" t="s">
        <v>156</v>
      </c>
      <c r="Z59" s="6" t="s">
        <v>157</v>
      </c>
      <c r="AJ59" s="11" t="s">
        <v>158</v>
      </c>
      <c r="AK59" s="11" t="s">
        <v>80</v>
      </c>
    </row>
    <row r="60" spans="1:37" ht="25.5">
      <c r="A60" s="1">
        <v>35</v>
      </c>
      <c r="B60" s="2" t="s">
        <v>152</v>
      </c>
      <c r="C60" s="3" t="s">
        <v>180</v>
      </c>
      <c r="D60" s="4" t="s">
        <v>181</v>
      </c>
      <c r="E60" s="5">
        <v>1</v>
      </c>
      <c r="F60" s="6" t="s">
        <v>155</v>
      </c>
      <c r="H60" s="7">
        <f t="shared" si="7"/>
        <v>0</v>
      </c>
      <c r="J60" s="7">
        <f t="shared" si="4"/>
        <v>0</v>
      </c>
      <c r="L60" s="8">
        <f t="shared" si="5"/>
        <v>0</v>
      </c>
      <c r="M60" s="5">
        <v>3.4000000000000002E-2</v>
      </c>
      <c r="N60" s="5">
        <f t="shared" si="6"/>
        <v>3.4000000000000002E-2</v>
      </c>
      <c r="P60" s="6" t="s">
        <v>77</v>
      </c>
      <c r="V60" s="9" t="s">
        <v>156</v>
      </c>
      <c r="Z60" s="6" t="s">
        <v>157</v>
      </c>
      <c r="AJ60" s="11" t="s">
        <v>158</v>
      </c>
      <c r="AK60" s="11" t="s">
        <v>80</v>
      </c>
    </row>
    <row r="61" spans="1:37" ht="25.5">
      <c r="A61" s="1">
        <v>36</v>
      </c>
      <c r="B61" s="2" t="s">
        <v>152</v>
      </c>
      <c r="C61" s="3" t="s">
        <v>182</v>
      </c>
      <c r="D61" s="4" t="s">
        <v>183</v>
      </c>
      <c r="E61" s="5">
        <v>1</v>
      </c>
      <c r="F61" s="6" t="s">
        <v>155</v>
      </c>
      <c r="H61" s="7">
        <f t="shared" si="7"/>
        <v>0</v>
      </c>
      <c r="J61" s="7">
        <f t="shared" si="4"/>
        <v>0</v>
      </c>
      <c r="K61" s="8">
        <v>2.6199999999999999E-3</v>
      </c>
      <c r="L61" s="8">
        <f t="shared" si="5"/>
        <v>2.6199999999999999E-3</v>
      </c>
      <c r="N61" s="5">
        <f t="shared" si="6"/>
        <v>0</v>
      </c>
      <c r="P61" s="6" t="s">
        <v>77</v>
      </c>
      <c r="V61" s="9" t="s">
        <v>156</v>
      </c>
      <c r="Z61" s="6" t="s">
        <v>157</v>
      </c>
      <c r="AJ61" s="11" t="s">
        <v>158</v>
      </c>
      <c r="AK61" s="11" t="s">
        <v>80</v>
      </c>
    </row>
    <row r="62" spans="1:37" ht="25.5">
      <c r="A62" s="1">
        <v>37</v>
      </c>
      <c r="B62" s="2" t="s">
        <v>152</v>
      </c>
      <c r="C62" s="3" t="s">
        <v>184</v>
      </c>
      <c r="D62" s="4" t="s">
        <v>185</v>
      </c>
      <c r="F62" s="6" t="s">
        <v>53</v>
      </c>
      <c r="H62" s="7">
        <f t="shared" si="7"/>
        <v>0</v>
      </c>
      <c r="J62" s="7">
        <f t="shared" si="4"/>
        <v>0</v>
      </c>
      <c r="L62" s="8">
        <f t="shared" si="5"/>
        <v>0</v>
      </c>
      <c r="N62" s="5">
        <f t="shared" si="6"/>
        <v>0</v>
      </c>
      <c r="P62" s="6" t="s">
        <v>77</v>
      </c>
      <c r="V62" s="9" t="s">
        <v>156</v>
      </c>
      <c r="Z62" s="6" t="s">
        <v>186</v>
      </c>
      <c r="AJ62" s="11" t="s">
        <v>158</v>
      </c>
      <c r="AK62" s="11" t="s">
        <v>80</v>
      </c>
    </row>
    <row r="63" spans="1:37">
      <c r="D63" s="43" t="s">
        <v>187</v>
      </c>
      <c r="E63" s="44">
        <f>J63</f>
        <v>0</v>
      </c>
      <c r="H63" s="44">
        <f>SUM(H49:H62)</f>
        <v>0</v>
      </c>
      <c r="I63" s="44">
        <f>SUM(I49:I62)</f>
        <v>0</v>
      </c>
      <c r="J63" s="44">
        <f>SUM(J49:J62)</f>
        <v>0</v>
      </c>
      <c r="L63" s="45">
        <f>SUM(L49:L62)</f>
        <v>9.6549999999999997E-2</v>
      </c>
      <c r="N63" s="46">
        <f>SUM(N49:N62)</f>
        <v>0.31400000000000006</v>
      </c>
      <c r="W63" s="10">
        <f>SUM(W49:W62)</f>
        <v>0</v>
      </c>
    </row>
    <row r="65" spans="1:37">
      <c r="B65" s="3" t="s">
        <v>188</v>
      </c>
    </row>
    <row r="66" spans="1:37" ht="25.5">
      <c r="A66" s="1">
        <v>38</v>
      </c>
      <c r="B66" s="2" t="s">
        <v>189</v>
      </c>
      <c r="C66" s="3" t="s">
        <v>190</v>
      </c>
      <c r="D66" s="4" t="s">
        <v>191</v>
      </c>
      <c r="E66" s="5">
        <v>2</v>
      </c>
      <c r="F66" s="6" t="s">
        <v>76</v>
      </c>
      <c r="H66" s="7">
        <f>ROUND(E66*G66,2)</f>
        <v>0</v>
      </c>
      <c r="J66" s="7">
        <f>ROUND(E66*G66,2)</f>
        <v>0</v>
      </c>
      <c r="K66" s="8">
        <v>1E-4</v>
      </c>
      <c r="L66" s="8">
        <f>E66*K66</f>
        <v>2.0000000000000001E-4</v>
      </c>
      <c r="M66" s="5">
        <v>2.4E-2</v>
      </c>
      <c r="N66" s="5">
        <f>E66*M66</f>
        <v>4.8000000000000001E-2</v>
      </c>
      <c r="P66" s="6" t="s">
        <v>77</v>
      </c>
      <c r="V66" s="9" t="s">
        <v>156</v>
      </c>
      <c r="Z66" s="6" t="s">
        <v>192</v>
      </c>
      <c r="AJ66" s="11" t="s">
        <v>158</v>
      </c>
      <c r="AK66" s="11" t="s">
        <v>80</v>
      </c>
    </row>
    <row r="67" spans="1:37" ht="25.5">
      <c r="A67" s="1">
        <v>39</v>
      </c>
      <c r="B67" s="2" t="s">
        <v>189</v>
      </c>
      <c r="C67" s="3" t="s">
        <v>193</v>
      </c>
      <c r="D67" s="4" t="s">
        <v>194</v>
      </c>
      <c r="E67" s="5">
        <v>2</v>
      </c>
      <c r="F67" s="6" t="s">
        <v>76</v>
      </c>
      <c r="H67" s="7">
        <f>ROUND(E67*G67,2)</f>
        <v>0</v>
      </c>
      <c r="J67" s="7">
        <f>ROUND(E67*G67,2)</f>
        <v>0</v>
      </c>
      <c r="K67" s="8">
        <v>2.0000000000000002E-5</v>
      </c>
      <c r="L67" s="8">
        <f>E67*K67</f>
        <v>4.0000000000000003E-5</v>
      </c>
      <c r="N67" s="5">
        <f>E67*M67</f>
        <v>0</v>
      </c>
      <c r="P67" s="6" t="s">
        <v>77</v>
      </c>
      <c r="V67" s="9" t="s">
        <v>156</v>
      </c>
      <c r="Z67" s="6" t="s">
        <v>161</v>
      </c>
      <c r="AJ67" s="11" t="s">
        <v>158</v>
      </c>
      <c r="AK67" s="11" t="s">
        <v>80</v>
      </c>
    </row>
    <row r="68" spans="1:37">
      <c r="D68" s="43" t="s">
        <v>195</v>
      </c>
      <c r="E68" s="44">
        <f>J68</f>
        <v>0</v>
      </c>
      <c r="H68" s="44">
        <f>SUM(H65:H67)</f>
        <v>0</v>
      </c>
      <c r="I68" s="44">
        <f>SUM(I65:I67)</f>
        <v>0</v>
      </c>
      <c r="J68" s="44">
        <f>SUM(J65:J67)</f>
        <v>0</v>
      </c>
      <c r="L68" s="45">
        <f>SUM(L65:L67)</f>
        <v>2.4000000000000001E-4</v>
      </c>
      <c r="N68" s="46">
        <f>SUM(N65:N67)</f>
        <v>4.8000000000000001E-2</v>
      </c>
      <c r="W68" s="10">
        <f>SUM(W65:W67)</f>
        <v>0</v>
      </c>
    </row>
    <row r="70" spans="1:37">
      <c r="B70" s="3" t="s">
        <v>196</v>
      </c>
    </row>
    <row r="71" spans="1:37" ht="25.5">
      <c r="A71" s="1">
        <v>40</v>
      </c>
      <c r="B71" s="2" t="s">
        <v>197</v>
      </c>
      <c r="C71" s="3" t="s">
        <v>198</v>
      </c>
      <c r="D71" s="4" t="s">
        <v>199</v>
      </c>
      <c r="E71" s="5">
        <v>5.3719999999999999</v>
      </c>
      <c r="F71" s="6" t="s">
        <v>86</v>
      </c>
      <c r="H71" s="7">
        <f>ROUND(E71*G71,2)</f>
        <v>0</v>
      </c>
      <c r="J71" s="7">
        <f>ROUND(E71*G71,2)</f>
        <v>0</v>
      </c>
      <c r="K71" s="8">
        <v>1.7760000000000001E-2</v>
      </c>
      <c r="L71" s="8">
        <f>E71*K71</f>
        <v>9.540672E-2</v>
      </c>
      <c r="N71" s="5">
        <f>E71*M71</f>
        <v>0</v>
      </c>
      <c r="P71" s="6" t="s">
        <v>77</v>
      </c>
      <c r="V71" s="9" t="s">
        <v>156</v>
      </c>
      <c r="Z71" s="6" t="s">
        <v>87</v>
      </c>
      <c r="AJ71" s="11" t="s">
        <v>158</v>
      </c>
      <c r="AK71" s="11" t="s">
        <v>80</v>
      </c>
    </row>
    <row r="72" spans="1:37" ht="25.5">
      <c r="A72" s="1">
        <v>41</v>
      </c>
      <c r="B72" s="2" t="s">
        <v>197</v>
      </c>
      <c r="C72" s="3" t="s">
        <v>200</v>
      </c>
      <c r="D72" s="4" t="s">
        <v>201</v>
      </c>
      <c r="F72" s="6" t="s">
        <v>53</v>
      </c>
      <c r="H72" s="7">
        <f>ROUND(E72*G72,2)</f>
        <v>0</v>
      </c>
      <c r="J72" s="7">
        <f>ROUND(E72*G72,2)</f>
        <v>0</v>
      </c>
      <c r="L72" s="8">
        <f>E72*K72</f>
        <v>0</v>
      </c>
      <c r="N72" s="5">
        <f>E72*M72</f>
        <v>0</v>
      </c>
      <c r="P72" s="6" t="s">
        <v>77</v>
      </c>
      <c r="V72" s="9" t="s">
        <v>156</v>
      </c>
      <c r="Z72" s="6" t="s">
        <v>202</v>
      </c>
      <c r="AJ72" s="11" t="s">
        <v>158</v>
      </c>
      <c r="AK72" s="11" t="s">
        <v>80</v>
      </c>
    </row>
    <row r="73" spans="1:37">
      <c r="D73" s="43" t="s">
        <v>203</v>
      </c>
      <c r="E73" s="44">
        <f>J73</f>
        <v>0</v>
      </c>
      <c r="H73" s="44">
        <f>SUM(H70:H72)</f>
        <v>0</v>
      </c>
      <c r="I73" s="44">
        <f>SUM(I70:I72)</f>
        <v>0</v>
      </c>
      <c r="J73" s="44">
        <f>SUM(J70:J72)</f>
        <v>0</v>
      </c>
      <c r="L73" s="45">
        <f>SUM(L70:L72)</f>
        <v>9.540672E-2</v>
      </c>
      <c r="N73" s="46">
        <f>SUM(N70:N72)</f>
        <v>0</v>
      </c>
      <c r="W73" s="10">
        <f>SUM(W70:W72)</f>
        <v>0</v>
      </c>
    </row>
    <row r="75" spans="1:37">
      <c r="B75" s="3" t="s">
        <v>204</v>
      </c>
    </row>
    <row r="76" spans="1:37">
      <c r="A76" s="1">
        <v>42</v>
      </c>
      <c r="B76" s="2" t="s">
        <v>205</v>
      </c>
      <c r="C76" s="3" t="s">
        <v>206</v>
      </c>
      <c r="D76" s="4" t="s">
        <v>207</v>
      </c>
      <c r="E76" s="5">
        <v>23.32</v>
      </c>
      <c r="F76" s="6" t="s">
        <v>92</v>
      </c>
      <c r="H76" s="7">
        <f>ROUND(E76*G76,2)</f>
        <v>0</v>
      </c>
      <c r="J76" s="7">
        <f>ROUND(E76*G76,2)</f>
        <v>0</v>
      </c>
      <c r="K76" s="8">
        <v>2.2499999999999998E-3</v>
      </c>
      <c r="L76" s="8">
        <f>E76*K76</f>
        <v>5.2469999999999996E-2</v>
      </c>
      <c r="N76" s="5">
        <f>E76*M76</f>
        <v>0</v>
      </c>
      <c r="P76" s="6" t="s">
        <v>77</v>
      </c>
      <c r="V76" s="9" t="s">
        <v>156</v>
      </c>
      <c r="Z76" s="6" t="s">
        <v>208</v>
      </c>
      <c r="AJ76" s="11" t="s">
        <v>158</v>
      </c>
      <c r="AK76" s="11" t="s">
        <v>80</v>
      </c>
    </row>
    <row r="77" spans="1:37">
      <c r="A77" s="1">
        <v>43</v>
      </c>
      <c r="B77" s="2" t="s">
        <v>205</v>
      </c>
      <c r="C77" s="3" t="s">
        <v>209</v>
      </c>
      <c r="D77" s="4" t="s">
        <v>210</v>
      </c>
      <c r="E77" s="5">
        <v>23.32</v>
      </c>
      <c r="F77" s="6" t="s">
        <v>92</v>
      </c>
      <c r="H77" s="7">
        <f>ROUND(E77*G77,2)</f>
        <v>0</v>
      </c>
      <c r="J77" s="7">
        <f>ROUND(E77*G77,2)</f>
        <v>0</v>
      </c>
      <c r="L77" s="8">
        <f>E77*K77</f>
        <v>0</v>
      </c>
      <c r="M77" s="5">
        <v>2E-3</v>
      </c>
      <c r="N77" s="5">
        <f>E77*M77</f>
        <v>4.6640000000000001E-2</v>
      </c>
      <c r="P77" s="6" t="s">
        <v>77</v>
      </c>
      <c r="V77" s="9" t="s">
        <v>156</v>
      </c>
      <c r="Z77" s="6" t="s">
        <v>208</v>
      </c>
      <c r="AJ77" s="11" t="s">
        <v>158</v>
      </c>
      <c r="AK77" s="11" t="s">
        <v>80</v>
      </c>
    </row>
    <row r="78" spans="1:37" ht="25.5">
      <c r="A78" s="1">
        <v>44</v>
      </c>
      <c r="B78" s="2" t="s">
        <v>205</v>
      </c>
      <c r="C78" s="3" t="s">
        <v>211</v>
      </c>
      <c r="D78" s="4" t="s">
        <v>212</v>
      </c>
      <c r="F78" s="6" t="s">
        <v>53</v>
      </c>
      <c r="H78" s="7">
        <f>ROUND(E78*G78,2)</f>
        <v>0</v>
      </c>
      <c r="J78" s="7">
        <f>ROUND(E78*G78,2)</f>
        <v>0</v>
      </c>
      <c r="L78" s="8">
        <f>E78*K78</f>
        <v>0</v>
      </c>
      <c r="N78" s="5">
        <f>E78*M78</f>
        <v>0</v>
      </c>
      <c r="P78" s="6" t="s">
        <v>77</v>
      </c>
      <c r="V78" s="9" t="s">
        <v>156</v>
      </c>
      <c r="Z78" s="6" t="s">
        <v>208</v>
      </c>
      <c r="AJ78" s="11" t="s">
        <v>158</v>
      </c>
      <c r="AK78" s="11" t="s">
        <v>80</v>
      </c>
    </row>
    <row r="79" spans="1:37">
      <c r="D79" s="43" t="s">
        <v>213</v>
      </c>
      <c r="E79" s="44">
        <f>J79</f>
        <v>0</v>
      </c>
      <c r="H79" s="44">
        <f>SUM(H75:H78)</f>
        <v>0</v>
      </c>
      <c r="I79" s="44">
        <f>SUM(I75:I78)</f>
        <v>0</v>
      </c>
      <c r="J79" s="44">
        <f>SUM(J75:J78)</f>
        <v>0</v>
      </c>
      <c r="L79" s="45">
        <f>SUM(L75:L78)</f>
        <v>5.2469999999999996E-2</v>
      </c>
      <c r="N79" s="46">
        <f>SUM(N75:N78)</f>
        <v>4.6640000000000001E-2</v>
      </c>
      <c r="W79" s="10">
        <f>SUM(W75:W78)</f>
        <v>0</v>
      </c>
    </row>
    <row r="81" spans="1:37">
      <c r="B81" s="3" t="s">
        <v>214</v>
      </c>
    </row>
    <row r="82" spans="1:37">
      <c r="A82" s="1">
        <v>45</v>
      </c>
      <c r="B82" s="2" t="s">
        <v>215</v>
      </c>
      <c r="C82" s="3" t="s">
        <v>216</v>
      </c>
      <c r="D82" s="4" t="s">
        <v>217</v>
      </c>
      <c r="E82" s="5">
        <v>86.05</v>
      </c>
      <c r="F82" s="6" t="s">
        <v>92</v>
      </c>
      <c r="H82" s="7">
        <f>ROUND(E82*G82,2)</f>
        <v>0</v>
      </c>
      <c r="J82" s="7">
        <f t="shared" ref="J82:J92" si="8">ROUND(E82*G82,2)</f>
        <v>0</v>
      </c>
      <c r="K82" s="8">
        <v>8.0000000000000007E-5</v>
      </c>
      <c r="L82" s="8">
        <f t="shared" ref="L82:L92" si="9">E82*K82</f>
        <v>6.8840000000000004E-3</v>
      </c>
      <c r="N82" s="5">
        <f t="shared" ref="N82:N92" si="10">E82*M82</f>
        <v>0</v>
      </c>
      <c r="P82" s="6" t="s">
        <v>77</v>
      </c>
      <c r="V82" s="9" t="s">
        <v>156</v>
      </c>
      <c r="Z82" s="6" t="s">
        <v>93</v>
      </c>
      <c r="AJ82" s="11" t="s">
        <v>158</v>
      </c>
      <c r="AK82" s="11" t="s">
        <v>80</v>
      </c>
    </row>
    <row r="83" spans="1:37">
      <c r="A83" s="1">
        <v>46</v>
      </c>
      <c r="B83" s="2" t="s">
        <v>94</v>
      </c>
      <c r="C83" s="3" t="s">
        <v>218</v>
      </c>
      <c r="D83" s="4" t="s">
        <v>219</v>
      </c>
      <c r="E83" s="5">
        <v>18.36</v>
      </c>
      <c r="F83" s="6" t="s">
        <v>92</v>
      </c>
      <c r="I83" s="7">
        <f>ROUND(E83*G83,2)</f>
        <v>0</v>
      </c>
      <c r="J83" s="7">
        <f t="shared" si="8"/>
        <v>0</v>
      </c>
      <c r="L83" s="8">
        <f t="shared" si="9"/>
        <v>0</v>
      </c>
      <c r="N83" s="5">
        <f t="shared" si="10"/>
        <v>0</v>
      </c>
      <c r="P83" s="6" t="s">
        <v>77</v>
      </c>
      <c r="V83" s="9" t="s">
        <v>62</v>
      </c>
      <c r="Z83" s="6" t="s">
        <v>220</v>
      </c>
      <c r="AA83" s="6" t="s">
        <v>77</v>
      </c>
      <c r="AJ83" s="11" t="s">
        <v>166</v>
      </c>
      <c r="AK83" s="11" t="s">
        <v>80</v>
      </c>
    </row>
    <row r="84" spans="1:37">
      <c r="A84" s="1">
        <v>47</v>
      </c>
      <c r="B84" s="2" t="s">
        <v>94</v>
      </c>
      <c r="C84" s="3" t="s">
        <v>221</v>
      </c>
      <c r="D84" s="4" t="s">
        <v>222</v>
      </c>
      <c r="E84" s="5">
        <v>2</v>
      </c>
      <c r="F84" s="6" t="s">
        <v>76</v>
      </c>
      <c r="I84" s="7">
        <f>ROUND(E84*G84,2)</f>
        <v>0</v>
      </c>
      <c r="J84" s="7">
        <f t="shared" si="8"/>
        <v>0</v>
      </c>
      <c r="L84" s="8">
        <f t="shared" si="9"/>
        <v>0</v>
      </c>
      <c r="N84" s="5">
        <f t="shared" si="10"/>
        <v>0</v>
      </c>
      <c r="P84" s="6" t="s">
        <v>77</v>
      </c>
      <c r="V84" s="9" t="s">
        <v>62</v>
      </c>
      <c r="Z84" s="6" t="s">
        <v>97</v>
      </c>
      <c r="AA84" s="6" t="s">
        <v>77</v>
      </c>
      <c r="AJ84" s="11" t="s">
        <v>166</v>
      </c>
      <c r="AK84" s="11" t="s">
        <v>80</v>
      </c>
    </row>
    <row r="85" spans="1:37">
      <c r="A85" s="1">
        <v>48</v>
      </c>
      <c r="B85" s="2" t="s">
        <v>94</v>
      </c>
      <c r="C85" s="3" t="s">
        <v>223</v>
      </c>
      <c r="D85" s="4" t="s">
        <v>224</v>
      </c>
      <c r="E85" s="5">
        <v>1</v>
      </c>
      <c r="F85" s="6" t="s">
        <v>76</v>
      </c>
      <c r="I85" s="7">
        <f>ROUND(E85*G85,2)</f>
        <v>0</v>
      </c>
      <c r="J85" s="7">
        <f t="shared" si="8"/>
        <v>0</v>
      </c>
      <c r="L85" s="8">
        <f t="shared" si="9"/>
        <v>0</v>
      </c>
      <c r="N85" s="5">
        <f t="shared" si="10"/>
        <v>0</v>
      </c>
      <c r="P85" s="6" t="s">
        <v>77</v>
      </c>
      <c r="V85" s="9" t="s">
        <v>62</v>
      </c>
      <c r="Z85" s="6" t="s">
        <v>97</v>
      </c>
      <c r="AA85" s="6" t="s">
        <v>77</v>
      </c>
      <c r="AJ85" s="11" t="s">
        <v>166</v>
      </c>
      <c r="AK85" s="11" t="s">
        <v>80</v>
      </c>
    </row>
    <row r="86" spans="1:37">
      <c r="A86" s="1">
        <v>49</v>
      </c>
      <c r="B86" s="2" t="s">
        <v>94</v>
      </c>
      <c r="C86" s="3" t="s">
        <v>225</v>
      </c>
      <c r="D86" s="4" t="s">
        <v>226</v>
      </c>
      <c r="E86" s="5">
        <v>1</v>
      </c>
      <c r="F86" s="6" t="s">
        <v>76</v>
      </c>
      <c r="I86" s="7">
        <f>ROUND(E86*G86,2)</f>
        <v>0</v>
      </c>
      <c r="J86" s="7">
        <f t="shared" si="8"/>
        <v>0</v>
      </c>
      <c r="L86" s="8">
        <f t="shared" si="9"/>
        <v>0</v>
      </c>
      <c r="N86" s="5">
        <f t="shared" si="10"/>
        <v>0</v>
      </c>
      <c r="P86" s="6" t="s">
        <v>77</v>
      </c>
      <c r="V86" s="9" t="s">
        <v>62</v>
      </c>
      <c r="Z86" s="6" t="s">
        <v>97</v>
      </c>
      <c r="AA86" s="6" t="s">
        <v>77</v>
      </c>
      <c r="AJ86" s="11" t="s">
        <v>166</v>
      </c>
      <c r="AK86" s="11" t="s">
        <v>80</v>
      </c>
    </row>
    <row r="87" spans="1:37">
      <c r="A87" s="1">
        <v>50</v>
      </c>
      <c r="B87" s="2" t="s">
        <v>94</v>
      </c>
      <c r="C87" s="3" t="s">
        <v>227</v>
      </c>
      <c r="D87" s="4" t="s">
        <v>228</v>
      </c>
      <c r="E87" s="5">
        <v>16</v>
      </c>
      <c r="F87" s="6" t="s">
        <v>76</v>
      </c>
      <c r="I87" s="7">
        <f>ROUND(E87*G87,2)</f>
        <v>0</v>
      </c>
      <c r="J87" s="7">
        <f t="shared" si="8"/>
        <v>0</v>
      </c>
      <c r="L87" s="8">
        <f t="shared" si="9"/>
        <v>0</v>
      </c>
      <c r="N87" s="5">
        <f t="shared" si="10"/>
        <v>0</v>
      </c>
      <c r="P87" s="6" t="s">
        <v>77</v>
      </c>
      <c r="V87" s="9" t="s">
        <v>62</v>
      </c>
      <c r="Z87" s="6" t="s">
        <v>97</v>
      </c>
      <c r="AA87" s="6" t="s">
        <v>77</v>
      </c>
      <c r="AJ87" s="11" t="s">
        <v>166</v>
      </c>
      <c r="AK87" s="11" t="s">
        <v>80</v>
      </c>
    </row>
    <row r="88" spans="1:37" ht="25.5">
      <c r="A88" s="1">
        <v>51</v>
      </c>
      <c r="B88" s="2" t="s">
        <v>215</v>
      </c>
      <c r="C88" s="3" t="s">
        <v>229</v>
      </c>
      <c r="D88" s="4" t="s">
        <v>230</v>
      </c>
      <c r="E88" s="5">
        <v>1</v>
      </c>
      <c r="F88" s="6" t="s">
        <v>76</v>
      </c>
      <c r="H88" s="7">
        <f>ROUND(E88*G88,2)</f>
        <v>0</v>
      </c>
      <c r="J88" s="7">
        <f t="shared" si="8"/>
        <v>0</v>
      </c>
      <c r="K88" s="8">
        <v>7.5000000000000002E-4</v>
      </c>
      <c r="L88" s="8">
        <f t="shared" si="9"/>
        <v>7.5000000000000002E-4</v>
      </c>
      <c r="N88" s="5">
        <f t="shared" si="10"/>
        <v>0</v>
      </c>
      <c r="P88" s="6" t="s">
        <v>77</v>
      </c>
      <c r="V88" s="9" t="s">
        <v>156</v>
      </c>
      <c r="Z88" s="6" t="s">
        <v>93</v>
      </c>
      <c r="AJ88" s="11" t="s">
        <v>158</v>
      </c>
      <c r="AK88" s="11" t="s">
        <v>80</v>
      </c>
    </row>
    <row r="89" spans="1:37">
      <c r="A89" s="1">
        <v>52</v>
      </c>
      <c r="B89" s="2" t="s">
        <v>94</v>
      </c>
      <c r="C89" s="3" t="s">
        <v>231</v>
      </c>
      <c r="D89" s="4" t="s">
        <v>232</v>
      </c>
      <c r="E89" s="5">
        <v>1</v>
      </c>
      <c r="F89" s="6" t="s">
        <v>76</v>
      </c>
      <c r="I89" s="7">
        <f>ROUND(E89*G89,2)</f>
        <v>0</v>
      </c>
      <c r="J89" s="7">
        <f t="shared" si="8"/>
        <v>0</v>
      </c>
      <c r="K89" s="8">
        <v>0.12540000000000001</v>
      </c>
      <c r="L89" s="8">
        <f t="shared" si="9"/>
        <v>0.12540000000000001</v>
      </c>
      <c r="N89" s="5">
        <f t="shared" si="10"/>
        <v>0</v>
      </c>
      <c r="P89" s="6" t="s">
        <v>77</v>
      </c>
      <c r="V89" s="9" t="s">
        <v>62</v>
      </c>
      <c r="Z89" s="6" t="s">
        <v>233</v>
      </c>
      <c r="AA89" s="6" t="s">
        <v>77</v>
      </c>
      <c r="AJ89" s="11" t="s">
        <v>166</v>
      </c>
      <c r="AK89" s="11" t="s">
        <v>80</v>
      </c>
    </row>
    <row r="90" spans="1:37">
      <c r="A90" s="1">
        <v>53</v>
      </c>
      <c r="B90" s="2" t="s">
        <v>215</v>
      </c>
      <c r="C90" s="3" t="s">
        <v>234</v>
      </c>
      <c r="D90" s="4" t="s">
        <v>235</v>
      </c>
      <c r="E90" s="5">
        <v>8.33</v>
      </c>
      <c r="F90" s="6" t="s">
        <v>92</v>
      </c>
      <c r="H90" s="7">
        <f>ROUND(E90*G90,2)</f>
        <v>0</v>
      </c>
      <c r="J90" s="7">
        <f t="shared" si="8"/>
        <v>0</v>
      </c>
      <c r="K90" s="8">
        <v>8.0000000000000007E-5</v>
      </c>
      <c r="L90" s="8">
        <f t="shared" si="9"/>
        <v>6.6640000000000004E-4</v>
      </c>
      <c r="N90" s="5">
        <f t="shared" si="10"/>
        <v>0</v>
      </c>
      <c r="P90" s="6" t="s">
        <v>77</v>
      </c>
      <c r="V90" s="9" t="s">
        <v>156</v>
      </c>
      <c r="Z90" s="6" t="s">
        <v>93</v>
      </c>
      <c r="AJ90" s="11" t="s">
        <v>158</v>
      </c>
      <c r="AK90" s="11" t="s">
        <v>80</v>
      </c>
    </row>
    <row r="91" spans="1:37">
      <c r="A91" s="1">
        <v>54</v>
      </c>
      <c r="B91" s="2" t="s">
        <v>94</v>
      </c>
      <c r="C91" s="3" t="s">
        <v>236</v>
      </c>
      <c r="D91" s="4" t="s">
        <v>237</v>
      </c>
      <c r="E91" s="5">
        <v>1</v>
      </c>
      <c r="F91" s="6" t="s">
        <v>76</v>
      </c>
      <c r="I91" s="7">
        <f>ROUND(E91*G91,2)</f>
        <v>0</v>
      </c>
      <c r="J91" s="7">
        <f t="shared" si="8"/>
        <v>0</v>
      </c>
      <c r="K91" s="8">
        <v>0.04</v>
      </c>
      <c r="L91" s="8">
        <f t="shared" si="9"/>
        <v>0.04</v>
      </c>
      <c r="N91" s="5">
        <f t="shared" si="10"/>
        <v>0</v>
      </c>
      <c r="P91" s="6" t="s">
        <v>77</v>
      </c>
      <c r="V91" s="9" t="s">
        <v>62</v>
      </c>
      <c r="Z91" s="6" t="s">
        <v>97</v>
      </c>
      <c r="AA91" s="6" t="s">
        <v>77</v>
      </c>
      <c r="AJ91" s="11" t="s">
        <v>166</v>
      </c>
      <c r="AK91" s="11" t="s">
        <v>80</v>
      </c>
    </row>
    <row r="92" spans="1:37" ht="25.5">
      <c r="A92" s="1">
        <v>55</v>
      </c>
      <c r="B92" s="2" t="s">
        <v>215</v>
      </c>
      <c r="C92" s="3" t="s">
        <v>238</v>
      </c>
      <c r="D92" s="4" t="s">
        <v>239</v>
      </c>
      <c r="F92" s="6" t="s">
        <v>53</v>
      </c>
      <c r="H92" s="7">
        <f>ROUND(E92*G92,2)</f>
        <v>0</v>
      </c>
      <c r="J92" s="7">
        <f t="shared" si="8"/>
        <v>0</v>
      </c>
      <c r="L92" s="8">
        <f t="shared" si="9"/>
        <v>0</v>
      </c>
      <c r="N92" s="5">
        <f t="shared" si="10"/>
        <v>0</v>
      </c>
      <c r="P92" s="6" t="s">
        <v>77</v>
      </c>
      <c r="V92" s="9" t="s">
        <v>156</v>
      </c>
      <c r="Z92" s="6" t="s">
        <v>240</v>
      </c>
      <c r="AJ92" s="11" t="s">
        <v>158</v>
      </c>
      <c r="AK92" s="11" t="s">
        <v>80</v>
      </c>
    </row>
    <row r="93" spans="1:37">
      <c r="D93" s="43" t="s">
        <v>241</v>
      </c>
      <c r="E93" s="44">
        <f>J93</f>
        <v>0</v>
      </c>
      <c r="H93" s="44">
        <f>SUM(H81:H92)</f>
        <v>0</v>
      </c>
      <c r="I93" s="44">
        <f>SUM(I81:I92)</f>
        <v>0</v>
      </c>
      <c r="J93" s="44">
        <f>SUM(J81:J92)</f>
        <v>0</v>
      </c>
      <c r="L93" s="45">
        <f>SUM(L81:L92)</f>
        <v>0.17370040000000003</v>
      </c>
      <c r="N93" s="46">
        <f>SUM(N81:N92)</f>
        <v>0</v>
      </c>
      <c r="W93" s="10">
        <f>SUM(W81:W92)</f>
        <v>0</v>
      </c>
    </row>
    <row r="95" spans="1:37">
      <c r="B95" s="3" t="s">
        <v>242</v>
      </c>
    </row>
    <row r="96" spans="1:37">
      <c r="A96" s="1">
        <v>56</v>
      </c>
      <c r="B96" s="2" t="s">
        <v>243</v>
      </c>
      <c r="C96" s="3" t="s">
        <v>244</v>
      </c>
      <c r="D96" s="4" t="s">
        <v>245</v>
      </c>
      <c r="E96" s="5">
        <v>16.100000000000001</v>
      </c>
      <c r="F96" s="6" t="s">
        <v>92</v>
      </c>
      <c r="H96" s="7">
        <f>ROUND(E96*G96,2)</f>
        <v>0</v>
      </c>
      <c r="J96" s="7">
        <f t="shared" ref="J96:J102" si="11">ROUND(E96*G96,2)</f>
        <v>0</v>
      </c>
      <c r="L96" s="8">
        <f t="shared" ref="L96:L102" si="12">E96*K96</f>
        <v>0</v>
      </c>
      <c r="N96" s="5">
        <f t="shared" ref="N96:N102" si="13">E96*M96</f>
        <v>0</v>
      </c>
      <c r="P96" s="6" t="s">
        <v>77</v>
      </c>
      <c r="V96" s="9" t="s">
        <v>156</v>
      </c>
      <c r="Z96" s="6" t="s">
        <v>161</v>
      </c>
      <c r="AJ96" s="11" t="s">
        <v>158</v>
      </c>
      <c r="AK96" s="11" t="s">
        <v>80</v>
      </c>
    </row>
    <row r="97" spans="1:37">
      <c r="A97" s="1">
        <v>57</v>
      </c>
      <c r="B97" s="2" t="s">
        <v>243</v>
      </c>
      <c r="C97" s="3" t="s">
        <v>246</v>
      </c>
      <c r="D97" s="4" t="s">
        <v>247</v>
      </c>
      <c r="E97" s="5">
        <v>16.100000000000001</v>
      </c>
      <c r="F97" s="6" t="s">
        <v>92</v>
      </c>
      <c r="H97" s="7">
        <f>ROUND(E97*G97,2)</f>
        <v>0</v>
      </c>
      <c r="J97" s="7">
        <f t="shared" si="11"/>
        <v>0</v>
      </c>
      <c r="K97" s="8">
        <v>6.0999999999999997E-4</v>
      </c>
      <c r="L97" s="8">
        <f t="shared" si="12"/>
        <v>9.8209999999999999E-3</v>
      </c>
      <c r="N97" s="5">
        <f t="shared" si="13"/>
        <v>0</v>
      </c>
      <c r="P97" s="6" t="s">
        <v>77</v>
      </c>
      <c r="V97" s="9" t="s">
        <v>156</v>
      </c>
      <c r="Z97" s="6" t="s">
        <v>248</v>
      </c>
      <c r="AJ97" s="11" t="s">
        <v>158</v>
      </c>
      <c r="AK97" s="11" t="s">
        <v>80</v>
      </c>
    </row>
    <row r="98" spans="1:37" ht="25.5">
      <c r="A98" s="1">
        <v>58</v>
      </c>
      <c r="B98" s="2" t="s">
        <v>243</v>
      </c>
      <c r="C98" s="3" t="s">
        <v>249</v>
      </c>
      <c r="D98" s="4" t="s">
        <v>250</v>
      </c>
      <c r="E98" s="5">
        <v>24.32</v>
      </c>
      <c r="F98" s="6" t="s">
        <v>86</v>
      </c>
      <c r="H98" s="7">
        <f>ROUND(E98*G98,2)</f>
        <v>0</v>
      </c>
      <c r="J98" s="7">
        <f t="shared" si="11"/>
        <v>0</v>
      </c>
      <c r="K98" s="8">
        <v>4.9100000000000003E-3</v>
      </c>
      <c r="L98" s="8">
        <f t="shared" si="12"/>
        <v>0.11941120000000001</v>
      </c>
      <c r="N98" s="5">
        <f t="shared" si="13"/>
        <v>0</v>
      </c>
      <c r="P98" s="6" t="s">
        <v>77</v>
      </c>
      <c r="V98" s="9" t="s">
        <v>156</v>
      </c>
      <c r="Z98" s="6" t="s">
        <v>248</v>
      </c>
      <c r="AJ98" s="11" t="s">
        <v>158</v>
      </c>
      <c r="AK98" s="11" t="s">
        <v>80</v>
      </c>
    </row>
    <row r="99" spans="1:37">
      <c r="A99" s="1">
        <v>59</v>
      </c>
      <c r="B99" s="2" t="s">
        <v>94</v>
      </c>
      <c r="C99" s="3" t="s">
        <v>251</v>
      </c>
      <c r="D99" s="4" t="s">
        <v>252</v>
      </c>
      <c r="E99" s="5">
        <v>27.565000000000001</v>
      </c>
      <c r="F99" s="6" t="s">
        <v>86</v>
      </c>
      <c r="I99" s="7">
        <f>ROUND(E99*G99,2)</f>
        <v>0</v>
      </c>
      <c r="J99" s="7">
        <f t="shared" si="11"/>
        <v>0</v>
      </c>
      <c r="K99" s="8">
        <v>1.9E-2</v>
      </c>
      <c r="L99" s="8">
        <f t="shared" si="12"/>
        <v>0.52373500000000006</v>
      </c>
      <c r="N99" s="5">
        <f t="shared" si="13"/>
        <v>0</v>
      </c>
      <c r="P99" s="6" t="s">
        <v>77</v>
      </c>
      <c r="V99" s="9" t="s">
        <v>62</v>
      </c>
      <c r="Z99" s="6" t="s">
        <v>253</v>
      </c>
      <c r="AA99" s="6" t="s">
        <v>77</v>
      </c>
      <c r="AJ99" s="11" t="s">
        <v>166</v>
      </c>
      <c r="AK99" s="11" t="s">
        <v>80</v>
      </c>
    </row>
    <row r="100" spans="1:37">
      <c r="A100" s="1">
        <v>60</v>
      </c>
      <c r="B100" s="2" t="s">
        <v>243</v>
      </c>
      <c r="C100" s="3" t="s">
        <v>254</v>
      </c>
      <c r="D100" s="4" t="s">
        <v>255</v>
      </c>
      <c r="E100" s="5">
        <v>24.32</v>
      </c>
      <c r="F100" s="6" t="s">
        <v>86</v>
      </c>
      <c r="H100" s="7">
        <f>ROUND(E100*G100,2)</f>
        <v>0</v>
      </c>
      <c r="J100" s="7">
        <f t="shared" si="11"/>
        <v>0</v>
      </c>
      <c r="K100" s="8">
        <v>6.2E-4</v>
      </c>
      <c r="L100" s="8">
        <f t="shared" si="12"/>
        <v>1.50784E-2</v>
      </c>
      <c r="N100" s="5">
        <f t="shared" si="13"/>
        <v>0</v>
      </c>
      <c r="P100" s="6" t="s">
        <v>77</v>
      </c>
      <c r="V100" s="9" t="s">
        <v>156</v>
      </c>
      <c r="Z100" s="6" t="s">
        <v>248</v>
      </c>
      <c r="AJ100" s="11" t="s">
        <v>158</v>
      </c>
      <c r="AK100" s="11" t="s">
        <v>80</v>
      </c>
    </row>
    <row r="101" spans="1:37">
      <c r="A101" s="1">
        <v>61</v>
      </c>
      <c r="B101" s="2" t="s">
        <v>243</v>
      </c>
      <c r="C101" s="3" t="s">
        <v>256</v>
      </c>
      <c r="D101" s="4" t="s">
        <v>257</v>
      </c>
      <c r="E101" s="5">
        <v>24.32</v>
      </c>
      <c r="F101" s="6" t="s">
        <v>86</v>
      </c>
      <c r="H101" s="7">
        <f>ROUND(E101*G101,2)</f>
        <v>0</v>
      </c>
      <c r="J101" s="7">
        <f t="shared" si="11"/>
        <v>0</v>
      </c>
      <c r="K101" s="8">
        <v>2.2000000000000001E-3</v>
      </c>
      <c r="L101" s="8">
        <f t="shared" si="12"/>
        <v>5.3504000000000003E-2</v>
      </c>
      <c r="N101" s="5">
        <f t="shared" si="13"/>
        <v>0</v>
      </c>
      <c r="P101" s="6" t="s">
        <v>77</v>
      </c>
      <c r="V101" s="9" t="s">
        <v>156</v>
      </c>
      <c r="Z101" s="6" t="s">
        <v>161</v>
      </c>
      <c r="AJ101" s="11" t="s">
        <v>158</v>
      </c>
      <c r="AK101" s="11" t="s">
        <v>80</v>
      </c>
    </row>
    <row r="102" spans="1:37" ht="25.5">
      <c r="A102" s="1">
        <v>62</v>
      </c>
      <c r="B102" s="2" t="s">
        <v>243</v>
      </c>
      <c r="C102" s="3" t="s">
        <v>258</v>
      </c>
      <c r="D102" s="4" t="s">
        <v>259</v>
      </c>
      <c r="F102" s="6" t="s">
        <v>53</v>
      </c>
      <c r="H102" s="7">
        <f>ROUND(E102*G102,2)</f>
        <v>0</v>
      </c>
      <c r="J102" s="7">
        <f t="shared" si="11"/>
        <v>0</v>
      </c>
      <c r="L102" s="8">
        <f t="shared" si="12"/>
        <v>0</v>
      </c>
      <c r="N102" s="5">
        <f t="shared" si="13"/>
        <v>0</v>
      </c>
      <c r="P102" s="6" t="s">
        <v>77</v>
      </c>
      <c r="V102" s="9" t="s">
        <v>156</v>
      </c>
      <c r="Z102" s="6" t="s">
        <v>248</v>
      </c>
      <c r="AJ102" s="11" t="s">
        <v>158</v>
      </c>
      <c r="AK102" s="11" t="s">
        <v>80</v>
      </c>
    </row>
    <row r="103" spans="1:37">
      <c r="D103" s="43" t="s">
        <v>260</v>
      </c>
      <c r="E103" s="44">
        <f>J103</f>
        <v>0</v>
      </c>
      <c r="H103" s="44">
        <f>SUM(H95:H102)</f>
        <v>0</v>
      </c>
      <c r="I103" s="44">
        <f>SUM(I95:I102)</f>
        <v>0</v>
      </c>
      <c r="J103" s="44">
        <f>SUM(J95:J102)</f>
        <v>0</v>
      </c>
      <c r="L103" s="45">
        <f>SUM(L95:L102)</f>
        <v>0.72154960000000012</v>
      </c>
      <c r="N103" s="46">
        <f>SUM(N95:N102)</f>
        <v>0</v>
      </c>
      <c r="W103" s="10">
        <f>SUM(W95:W102)</f>
        <v>0</v>
      </c>
    </row>
    <row r="105" spans="1:37">
      <c r="B105" s="3" t="s">
        <v>261</v>
      </c>
    </row>
    <row r="106" spans="1:37">
      <c r="A106" s="1">
        <v>63</v>
      </c>
      <c r="B106" s="2" t="s">
        <v>262</v>
      </c>
      <c r="C106" s="3" t="s">
        <v>263</v>
      </c>
      <c r="D106" s="4" t="s">
        <v>264</v>
      </c>
      <c r="E106" s="5">
        <v>201.07499999999999</v>
      </c>
      <c r="F106" s="6" t="s">
        <v>92</v>
      </c>
      <c r="H106" s="7">
        <f t="shared" ref="H106:H112" si="14">ROUND(E106*G106,2)</f>
        <v>0</v>
      </c>
      <c r="J106" s="7">
        <f t="shared" ref="J106:J112" si="15">ROUND(E106*G106,2)</f>
        <v>0</v>
      </c>
      <c r="K106" s="8">
        <v>4.0000000000000003E-5</v>
      </c>
      <c r="L106" s="8">
        <f t="shared" ref="L106:L112" si="16">E106*K106</f>
        <v>8.0429999999999998E-3</v>
      </c>
      <c r="N106" s="5">
        <f t="shared" ref="N106:N112" si="17">E106*M106</f>
        <v>0</v>
      </c>
      <c r="P106" s="6" t="s">
        <v>77</v>
      </c>
      <c r="V106" s="9" t="s">
        <v>156</v>
      </c>
      <c r="Z106" s="6" t="s">
        <v>265</v>
      </c>
      <c r="AJ106" s="11" t="s">
        <v>158</v>
      </c>
      <c r="AK106" s="11" t="s">
        <v>80</v>
      </c>
    </row>
    <row r="107" spans="1:37" ht="25.5">
      <c r="A107" s="1">
        <v>64</v>
      </c>
      <c r="B107" s="2" t="s">
        <v>262</v>
      </c>
      <c r="C107" s="3" t="s">
        <v>266</v>
      </c>
      <c r="D107" s="4" t="s">
        <v>267</v>
      </c>
      <c r="E107" s="5">
        <v>201.07499999999999</v>
      </c>
      <c r="F107" s="6" t="s">
        <v>76</v>
      </c>
      <c r="H107" s="7">
        <f t="shared" si="14"/>
        <v>0</v>
      </c>
      <c r="J107" s="7">
        <f t="shared" si="15"/>
        <v>0</v>
      </c>
      <c r="K107" s="8">
        <v>5.0000000000000002E-5</v>
      </c>
      <c r="L107" s="8">
        <f t="shared" si="16"/>
        <v>1.005375E-2</v>
      </c>
      <c r="N107" s="5">
        <f t="shared" si="17"/>
        <v>0</v>
      </c>
      <c r="P107" s="6" t="s">
        <v>77</v>
      </c>
      <c r="V107" s="9" t="s">
        <v>156</v>
      </c>
      <c r="Z107" s="6" t="s">
        <v>161</v>
      </c>
      <c r="AJ107" s="11" t="s">
        <v>158</v>
      </c>
      <c r="AK107" s="11" t="s">
        <v>80</v>
      </c>
    </row>
    <row r="108" spans="1:37">
      <c r="A108" s="1">
        <v>65</v>
      </c>
      <c r="B108" s="2" t="s">
        <v>262</v>
      </c>
      <c r="C108" s="3" t="s">
        <v>268</v>
      </c>
      <c r="D108" s="4" t="s">
        <v>269</v>
      </c>
      <c r="E108" s="5">
        <v>201.07499999999999</v>
      </c>
      <c r="F108" s="6" t="s">
        <v>86</v>
      </c>
      <c r="H108" s="7">
        <f t="shared" si="14"/>
        <v>0</v>
      </c>
      <c r="J108" s="7">
        <f t="shared" si="15"/>
        <v>0</v>
      </c>
      <c r="K108" s="8">
        <v>4.0000000000000003E-5</v>
      </c>
      <c r="L108" s="8">
        <f t="shared" si="16"/>
        <v>8.0429999999999998E-3</v>
      </c>
      <c r="N108" s="5">
        <f t="shared" si="17"/>
        <v>0</v>
      </c>
      <c r="P108" s="6" t="s">
        <v>77</v>
      </c>
      <c r="V108" s="9" t="s">
        <v>156</v>
      </c>
      <c r="Z108" s="6" t="s">
        <v>161</v>
      </c>
      <c r="AJ108" s="11" t="s">
        <v>158</v>
      </c>
      <c r="AK108" s="11" t="s">
        <v>80</v>
      </c>
    </row>
    <row r="109" spans="1:37">
      <c r="A109" s="1">
        <v>66</v>
      </c>
      <c r="B109" s="2" t="s">
        <v>262</v>
      </c>
      <c r="C109" s="3" t="s">
        <v>270</v>
      </c>
      <c r="D109" s="4" t="s">
        <v>271</v>
      </c>
      <c r="E109" s="5">
        <v>201.07499999999999</v>
      </c>
      <c r="F109" s="6" t="s">
        <v>86</v>
      </c>
      <c r="H109" s="7">
        <f t="shared" si="14"/>
        <v>0</v>
      </c>
      <c r="J109" s="7">
        <f t="shared" si="15"/>
        <v>0</v>
      </c>
      <c r="L109" s="8">
        <f t="shared" si="16"/>
        <v>0</v>
      </c>
      <c r="N109" s="5">
        <f t="shared" si="17"/>
        <v>0</v>
      </c>
      <c r="P109" s="6" t="s">
        <v>77</v>
      </c>
      <c r="V109" s="9" t="s">
        <v>156</v>
      </c>
      <c r="Z109" s="6" t="s">
        <v>161</v>
      </c>
      <c r="AJ109" s="11" t="s">
        <v>158</v>
      </c>
      <c r="AK109" s="11" t="s">
        <v>80</v>
      </c>
    </row>
    <row r="110" spans="1:37">
      <c r="A110" s="1">
        <v>67</v>
      </c>
      <c r="B110" s="2" t="s">
        <v>262</v>
      </c>
      <c r="C110" s="3" t="s">
        <v>272</v>
      </c>
      <c r="D110" s="4" t="s">
        <v>273</v>
      </c>
      <c r="E110" s="5">
        <v>201.07499999999999</v>
      </c>
      <c r="F110" s="6" t="s">
        <v>86</v>
      </c>
      <c r="H110" s="7">
        <f t="shared" si="14"/>
        <v>0</v>
      </c>
      <c r="J110" s="7">
        <f t="shared" si="15"/>
        <v>0</v>
      </c>
      <c r="L110" s="8">
        <f t="shared" si="16"/>
        <v>0</v>
      </c>
      <c r="N110" s="5">
        <f t="shared" si="17"/>
        <v>0</v>
      </c>
      <c r="P110" s="6" t="s">
        <v>77</v>
      </c>
      <c r="V110" s="9" t="s">
        <v>156</v>
      </c>
      <c r="Z110" s="6" t="s">
        <v>161</v>
      </c>
      <c r="AJ110" s="11" t="s">
        <v>158</v>
      </c>
      <c r="AK110" s="11" t="s">
        <v>80</v>
      </c>
    </row>
    <row r="111" spans="1:37" ht="25.5">
      <c r="A111" s="1">
        <v>68</v>
      </c>
      <c r="B111" s="2" t="s">
        <v>262</v>
      </c>
      <c r="C111" s="3" t="s">
        <v>274</v>
      </c>
      <c r="D111" s="4" t="s">
        <v>275</v>
      </c>
      <c r="E111" s="5">
        <v>201.07499999999999</v>
      </c>
      <c r="F111" s="6" t="s">
        <v>86</v>
      </c>
      <c r="H111" s="7">
        <f t="shared" si="14"/>
        <v>0</v>
      </c>
      <c r="J111" s="7">
        <f t="shared" si="15"/>
        <v>0</v>
      </c>
      <c r="L111" s="8">
        <f t="shared" si="16"/>
        <v>0</v>
      </c>
      <c r="N111" s="5">
        <f t="shared" si="17"/>
        <v>0</v>
      </c>
      <c r="P111" s="6" t="s">
        <v>77</v>
      </c>
      <c r="V111" s="9" t="s">
        <v>156</v>
      </c>
      <c r="Z111" s="6" t="s">
        <v>161</v>
      </c>
      <c r="AJ111" s="11" t="s">
        <v>158</v>
      </c>
      <c r="AK111" s="11" t="s">
        <v>80</v>
      </c>
    </row>
    <row r="112" spans="1:37" ht="25.5">
      <c r="A112" s="1">
        <v>69</v>
      </c>
      <c r="B112" s="2" t="s">
        <v>262</v>
      </c>
      <c r="C112" s="3" t="s">
        <v>276</v>
      </c>
      <c r="D112" s="4" t="s">
        <v>277</v>
      </c>
      <c r="F112" s="6" t="s">
        <v>53</v>
      </c>
      <c r="H112" s="7">
        <f t="shared" si="14"/>
        <v>0</v>
      </c>
      <c r="J112" s="7">
        <f t="shared" si="15"/>
        <v>0</v>
      </c>
      <c r="L112" s="8">
        <f t="shared" si="16"/>
        <v>0</v>
      </c>
      <c r="N112" s="5">
        <f t="shared" si="17"/>
        <v>0</v>
      </c>
      <c r="P112" s="6" t="s">
        <v>77</v>
      </c>
      <c r="V112" s="9" t="s">
        <v>156</v>
      </c>
      <c r="Z112" s="6" t="s">
        <v>265</v>
      </c>
      <c r="AJ112" s="11" t="s">
        <v>158</v>
      </c>
      <c r="AK112" s="11" t="s">
        <v>80</v>
      </c>
    </row>
    <row r="113" spans="1:37">
      <c r="D113" s="43" t="s">
        <v>278</v>
      </c>
      <c r="E113" s="44">
        <f>J113</f>
        <v>0</v>
      </c>
      <c r="H113" s="44">
        <f>SUM(H105:H112)</f>
        <v>0</v>
      </c>
      <c r="I113" s="44">
        <f>SUM(I105:I112)</f>
        <v>0</v>
      </c>
      <c r="J113" s="44">
        <f>SUM(J105:J112)</f>
        <v>0</v>
      </c>
      <c r="L113" s="45">
        <f>SUM(L105:L112)</f>
        <v>2.6139750000000003E-2</v>
      </c>
      <c r="N113" s="46">
        <f>SUM(N105:N112)</f>
        <v>0</v>
      </c>
      <c r="W113" s="10">
        <f>SUM(W105:W112)</f>
        <v>0</v>
      </c>
    </row>
    <row r="115" spans="1:37">
      <c r="B115" s="3" t="s">
        <v>279</v>
      </c>
    </row>
    <row r="116" spans="1:37" ht="25.5">
      <c r="A116" s="1">
        <v>70</v>
      </c>
      <c r="B116" s="2" t="s">
        <v>243</v>
      </c>
      <c r="C116" s="3" t="s">
        <v>280</v>
      </c>
      <c r="D116" s="4" t="s">
        <v>281</v>
      </c>
      <c r="E116" s="5">
        <v>119.19</v>
      </c>
      <c r="F116" s="6" t="s">
        <v>86</v>
      </c>
      <c r="H116" s="7">
        <f>ROUND(E116*G116,2)</f>
        <v>0</v>
      </c>
      <c r="J116" s="7">
        <f t="shared" ref="J116:J122" si="18">ROUND(E116*G116,2)</f>
        <v>0</v>
      </c>
      <c r="K116" s="8">
        <v>3.6999999999999999E-4</v>
      </c>
      <c r="L116" s="8">
        <f t="shared" ref="L116:L122" si="19">E116*K116</f>
        <v>4.4100299999999995E-2</v>
      </c>
      <c r="N116" s="5">
        <f t="shared" ref="N116:N122" si="20">E116*M116</f>
        <v>0</v>
      </c>
      <c r="P116" s="6" t="s">
        <v>77</v>
      </c>
      <c r="V116" s="9" t="s">
        <v>156</v>
      </c>
      <c r="Z116" s="6" t="s">
        <v>161</v>
      </c>
      <c r="AJ116" s="11" t="s">
        <v>158</v>
      </c>
      <c r="AK116" s="11" t="s">
        <v>80</v>
      </c>
    </row>
    <row r="117" spans="1:37">
      <c r="A117" s="1">
        <v>71</v>
      </c>
      <c r="B117" s="2" t="s">
        <v>243</v>
      </c>
      <c r="C117" s="3" t="s">
        <v>282</v>
      </c>
      <c r="D117" s="4" t="s">
        <v>283</v>
      </c>
      <c r="E117" s="5">
        <v>119.19</v>
      </c>
      <c r="F117" s="6" t="s">
        <v>86</v>
      </c>
      <c r="H117" s="7">
        <f>ROUND(E117*G117,2)</f>
        <v>0</v>
      </c>
      <c r="J117" s="7">
        <f t="shared" si="18"/>
        <v>0</v>
      </c>
      <c r="K117" s="8">
        <v>9.3000000000000005E-4</v>
      </c>
      <c r="L117" s="8">
        <f t="shared" si="19"/>
        <v>0.11084670000000001</v>
      </c>
      <c r="N117" s="5">
        <f t="shared" si="20"/>
        <v>0</v>
      </c>
      <c r="P117" s="6" t="s">
        <v>77</v>
      </c>
      <c r="V117" s="9" t="s">
        <v>156</v>
      </c>
      <c r="Z117" s="6" t="s">
        <v>248</v>
      </c>
      <c r="AJ117" s="11" t="s">
        <v>158</v>
      </c>
      <c r="AK117" s="11" t="s">
        <v>80</v>
      </c>
    </row>
    <row r="118" spans="1:37">
      <c r="A118" s="1">
        <v>72</v>
      </c>
      <c r="B118" s="2" t="s">
        <v>243</v>
      </c>
      <c r="C118" s="3" t="s">
        <v>284</v>
      </c>
      <c r="D118" s="4" t="s">
        <v>285</v>
      </c>
      <c r="E118" s="5">
        <v>88</v>
      </c>
      <c r="F118" s="6" t="s">
        <v>92</v>
      </c>
      <c r="H118" s="7">
        <f>ROUND(E118*G118,2)</f>
        <v>0</v>
      </c>
      <c r="J118" s="7">
        <f t="shared" si="18"/>
        <v>0</v>
      </c>
      <c r="K118" s="8">
        <v>3.1E-4</v>
      </c>
      <c r="L118" s="8">
        <f t="shared" si="19"/>
        <v>2.7279999999999999E-2</v>
      </c>
      <c r="N118" s="5">
        <f t="shared" si="20"/>
        <v>0</v>
      </c>
      <c r="P118" s="6" t="s">
        <v>77</v>
      </c>
      <c r="V118" s="9" t="s">
        <v>156</v>
      </c>
      <c r="Z118" s="6" t="s">
        <v>248</v>
      </c>
      <c r="AJ118" s="11" t="s">
        <v>158</v>
      </c>
      <c r="AK118" s="11" t="s">
        <v>80</v>
      </c>
    </row>
    <row r="119" spans="1:37">
      <c r="A119" s="1">
        <v>73</v>
      </c>
      <c r="B119" s="2" t="s">
        <v>243</v>
      </c>
      <c r="C119" s="3" t="s">
        <v>286</v>
      </c>
      <c r="D119" s="4" t="s">
        <v>287</v>
      </c>
      <c r="E119" s="5">
        <v>4</v>
      </c>
      <c r="F119" s="6" t="s">
        <v>92</v>
      </c>
      <c r="H119" s="7">
        <f>ROUND(E119*G119,2)</f>
        <v>0</v>
      </c>
      <c r="J119" s="7">
        <f t="shared" si="18"/>
        <v>0</v>
      </c>
      <c r="K119" s="8">
        <v>1.0399999999999999E-3</v>
      </c>
      <c r="L119" s="8">
        <f t="shared" si="19"/>
        <v>4.1599999999999996E-3</v>
      </c>
      <c r="N119" s="5">
        <f t="shared" si="20"/>
        <v>0</v>
      </c>
      <c r="P119" s="6" t="s">
        <v>77</v>
      </c>
      <c r="V119" s="9" t="s">
        <v>156</v>
      </c>
      <c r="Z119" s="6" t="s">
        <v>248</v>
      </c>
      <c r="AJ119" s="11" t="s">
        <v>158</v>
      </c>
      <c r="AK119" s="11" t="s">
        <v>80</v>
      </c>
    </row>
    <row r="120" spans="1:37">
      <c r="A120" s="1">
        <v>74</v>
      </c>
      <c r="B120" s="2" t="s">
        <v>243</v>
      </c>
      <c r="C120" s="3" t="s">
        <v>288</v>
      </c>
      <c r="D120" s="4" t="s">
        <v>289</v>
      </c>
      <c r="E120" s="5">
        <v>2.4</v>
      </c>
      <c r="F120" s="6" t="s">
        <v>92</v>
      </c>
      <c r="H120" s="7">
        <f>ROUND(E120*G120,2)</f>
        <v>0</v>
      </c>
      <c r="J120" s="7">
        <f t="shared" si="18"/>
        <v>0</v>
      </c>
      <c r="K120" s="8">
        <v>1.33E-3</v>
      </c>
      <c r="L120" s="8">
        <f t="shared" si="19"/>
        <v>3.192E-3</v>
      </c>
      <c r="N120" s="5">
        <f t="shared" si="20"/>
        <v>0</v>
      </c>
      <c r="P120" s="6" t="s">
        <v>77</v>
      </c>
      <c r="V120" s="9" t="s">
        <v>156</v>
      </c>
      <c r="Z120" s="6" t="s">
        <v>248</v>
      </c>
      <c r="AJ120" s="11" t="s">
        <v>158</v>
      </c>
      <c r="AK120" s="11" t="s">
        <v>80</v>
      </c>
    </row>
    <row r="121" spans="1:37">
      <c r="A121" s="1">
        <v>75</v>
      </c>
      <c r="B121" s="2" t="s">
        <v>94</v>
      </c>
      <c r="C121" s="3" t="s">
        <v>290</v>
      </c>
      <c r="D121" s="4" t="s">
        <v>291</v>
      </c>
      <c r="E121" s="5">
        <v>126.494</v>
      </c>
      <c r="F121" s="6" t="s">
        <v>86</v>
      </c>
      <c r="I121" s="7">
        <f>ROUND(E121*G121,2)</f>
        <v>0</v>
      </c>
      <c r="J121" s="7">
        <f t="shared" si="18"/>
        <v>0</v>
      </c>
      <c r="K121" s="8">
        <v>1.35E-2</v>
      </c>
      <c r="L121" s="8">
        <f t="shared" si="19"/>
        <v>1.7076689999999999</v>
      </c>
      <c r="N121" s="5">
        <f t="shared" si="20"/>
        <v>0</v>
      </c>
      <c r="P121" s="6" t="s">
        <v>77</v>
      </c>
      <c r="V121" s="9" t="s">
        <v>62</v>
      </c>
      <c r="Z121" s="6" t="s">
        <v>253</v>
      </c>
      <c r="AA121" s="6" t="s">
        <v>77</v>
      </c>
      <c r="AJ121" s="11" t="s">
        <v>166</v>
      </c>
      <c r="AK121" s="11" t="s">
        <v>80</v>
      </c>
    </row>
    <row r="122" spans="1:37" ht="25.5">
      <c r="A122" s="1">
        <v>76</v>
      </c>
      <c r="B122" s="2" t="s">
        <v>243</v>
      </c>
      <c r="C122" s="3" t="s">
        <v>292</v>
      </c>
      <c r="D122" s="4" t="s">
        <v>293</v>
      </c>
      <c r="F122" s="6" t="s">
        <v>53</v>
      </c>
      <c r="H122" s="7">
        <f>ROUND(E122*G122,2)</f>
        <v>0</v>
      </c>
      <c r="J122" s="7">
        <f t="shared" si="18"/>
        <v>0</v>
      </c>
      <c r="L122" s="8">
        <f t="shared" si="19"/>
        <v>0</v>
      </c>
      <c r="N122" s="5">
        <f t="shared" si="20"/>
        <v>0</v>
      </c>
      <c r="P122" s="6" t="s">
        <v>77</v>
      </c>
      <c r="V122" s="9" t="s">
        <v>156</v>
      </c>
      <c r="Z122" s="6" t="s">
        <v>248</v>
      </c>
      <c r="AJ122" s="11" t="s">
        <v>158</v>
      </c>
      <c r="AK122" s="11" t="s">
        <v>80</v>
      </c>
    </row>
    <row r="123" spans="1:37">
      <c r="D123" s="43" t="s">
        <v>294</v>
      </c>
      <c r="E123" s="44">
        <f>J123</f>
        <v>0</v>
      </c>
      <c r="H123" s="44">
        <f>SUM(H115:H122)</f>
        <v>0</v>
      </c>
      <c r="I123" s="44">
        <f>SUM(I115:I122)</f>
        <v>0</v>
      </c>
      <c r="J123" s="44">
        <f>SUM(J115:J122)</f>
        <v>0</v>
      </c>
      <c r="L123" s="45">
        <f>SUM(L115:L122)</f>
        <v>1.8972479999999998</v>
      </c>
      <c r="N123" s="46">
        <f>SUM(N115:N122)</f>
        <v>0</v>
      </c>
      <c r="W123" s="10">
        <f>SUM(W115:W122)</f>
        <v>0</v>
      </c>
    </row>
    <row r="124" spans="1:37">
      <c r="B124" s="3" t="s">
        <v>295</v>
      </c>
    </row>
    <row r="125" spans="1:37" ht="25.5">
      <c r="A125" s="1">
        <v>77</v>
      </c>
      <c r="B125" s="2" t="s">
        <v>296</v>
      </c>
      <c r="C125" s="3" t="s">
        <v>297</v>
      </c>
      <c r="D125" s="4" t="s">
        <v>298</v>
      </c>
      <c r="E125" s="5">
        <v>1382.67</v>
      </c>
      <c r="F125" s="6" t="s">
        <v>86</v>
      </c>
      <c r="H125" s="7">
        <f>ROUND(E125*G125,2)</f>
        <v>0</v>
      </c>
      <c r="J125" s="7">
        <f>ROUND(E125*G125,2)</f>
        <v>0</v>
      </c>
      <c r="K125" s="8">
        <v>1.8000000000000001E-4</v>
      </c>
      <c r="L125" s="8">
        <f>E125*K125</f>
        <v>0.24888060000000004</v>
      </c>
      <c r="N125" s="5">
        <f>E125*M125</f>
        <v>0</v>
      </c>
      <c r="P125" s="6" t="s">
        <v>77</v>
      </c>
      <c r="V125" s="9" t="s">
        <v>156</v>
      </c>
      <c r="Z125" s="6" t="s">
        <v>299</v>
      </c>
      <c r="AJ125" s="11" t="s">
        <v>158</v>
      </c>
      <c r="AK125" s="11" t="s">
        <v>80</v>
      </c>
    </row>
    <row r="126" spans="1:37">
      <c r="D126" s="43" t="s">
        <v>300</v>
      </c>
      <c r="E126" s="44">
        <f>J126</f>
        <v>0</v>
      </c>
      <c r="H126" s="44">
        <f>SUM(H124:H125)</f>
        <v>0</v>
      </c>
      <c r="I126" s="44">
        <f>SUM(I124:I125)</f>
        <v>0</v>
      </c>
      <c r="J126" s="44">
        <f>SUM(J124:J125)</f>
        <v>0</v>
      </c>
      <c r="L126" s="45">
        <f>SUM(L124:L125)</f>
        <v>0.24888060000000004</v>
      </c>
      <c r="N126" s="46">
        <f>SUM(N124:N125)</f>
        <v>0</v>
      </c>
      <c r="W126" s="10">
        <f>SUM(W124:W125)</f>
        <v>0</v>
      </c>
    </row>
    <row r="128" spans="1:37">
      <c r="B128" s="3" t="s">
        <v>301</v>
      </c>
    </row>
    <row r="129" spans="1:37">
      <c r="A129" s="1">
        <v>78</v>
      </c>
      <c r="B129" s="2" t="s">
        <v>302</v>
      </c>
      <c r="C129" s="3" t="s">
        <v>303</v>
      </c>
      <c r="D129" s="4" t="s">
        <v>304</v>
      </c>
      <c r="E129" s="5">
        <v>33.844000000000001</v>
      </c>
      <c r="F129" s="6" t="s">
        <v>86</v>
      </c>
      <c r="H129" s="7">
        <f>ROUND(E129*G129,2)</f>
        <v>0</v>
      </c>
      <c r="J129" s="7">
        <f>ROUND(E129*G129,2)</f>
        <v>0</v>
      </c>
      <c r="K129" s="8">
        <v>1.5E-3</v>
      </c>
      <c r="L129" s="8">
        <f>E129*K129</f>
        <v>5.0766000000000006E-2</v>
      </c>
      <c r="N129" s="5">
        <f>E129*M129</f>
        <v>0</v>
      </c>
      <c r="P129" s="6" t="s">
        <v>77</v>
      </c>
      <c r="V129" s="9" t="s">
        <v>156</v>
      </c>
      <c r="Z129" s="6" t="s">
        <v>305</v>
      </c>
      <c r="AJ129" s="11" t="s">
        <v>158</v>
      </c>
      <c r="AK129" s="11" t="s">
        <v>80</v>
      </c>
    </row>
    <row r="130" spans="1:37">
      <c r="D130" s="43" t="s">
        <v>306</v>
      </c>
      <c r="E130" s="44">
        <f>J130</f>
        <v>0</v>
      </c>
      <c r="H130" s="44">
        <f>SUM(H128:H129)</f>
        <v>0</v>
      </c>
      <c r="I130" s="44">
        <f>SUM(I128:I129)</f>
        <v>0</v>
      </c>
      <c r="J130" s="44">
        <f>SUM(J128:J129)</f>
        <v>0</v>
      </c>
      <c r="L130" s="45">
        <f>SUM(L128:L129)</f>
        <v>5.0766000000000006E-2</v>
      </c>
      <c r="N130" s="46">
        <f>SUM(N128:N129)</f>
        <v>0</v>
      </c>
      <c r="W130" s="10">
        <f>SUM(W128:W129)</f>
        <v>0</v>
      </c>
    </row>
    <row r="132" spans="1:37">
      <c r="D132" s="43" t="s">
        <v>307</v>
      </c>
      <c r="E132" s="44">
        <f>J132</f>
        <v>0</v>
      </c>
      <c r="H132" s="44">
        <f>+H63+H68+H73+H79+H93+H103+H113+H123+H126+H130</f>
        <v>0</v>
      </c>
      <c r="I132" s="44">
        <f>+I63+I68+I73+I79+I93+I103+I113+I123+I126+I130</f>
        <v>0</v>
      </c>
      <c r="J132" s="44">
        <f>+J63+J68+J73+J79+J93+J103+J113+J123+J126+J130</f>
        <v>0</v>
      </c>
      <c r="L132" s="45">
        <f>+L63+L68+L73+L79+L93+L103+L113+L123+L126+L130</f>
        <v>3.3629510699999998</v>
      </c>
      <c r="N132" s="46">
        <f>+N63+N68+N73+N79+N93+N103+N113+N123+N126+N130</f>
        <v>0.40864000000000006</v>
      </c>
      <c r="W132" s="10">
        <f>+W63+W68+W73+W79+W93+W103+W113+W123+W126+W130</f>
        <v>0</v>
      </c>
    </row>
    <row r="134" spans="1:37">
      <c r="D134" s="48" t="s">
        <v>308</v>
      </c>
      <c r="E134" s="44">
        <f>J134</f>
        <v>0</v>
      </c>
      <c r="H134" s="44">
        <f>+H47+H132</f>
        <v>0</v>
      </c>
      <c r="I134" s="44">
        <f>+I47+I132</f>
        <v>0</v>
      </c>
      <c r="J134" s="44">
        <f>+J47+J132</f>
        <v>0</v>
      </c>
      <c r="L134" s="45">
        <f>+L47+L132</f>
        <v>10.441974910000001</v>
      </c>
      <c r="N134" s="46">
        <f>+N47+N132</f>
        <v>13.492921999999998</v>
      </c>
      <c r="W134" s="10">
        <f>+W47+W132</f>
        <v>0</v>
      </c>
    </row>
  </sheetData>
  <sheetProtection selectLockedCells="1" selectUnlockedCells="1"/>
  <mergeCells count="2">
    <mergeCell ref="K9:L9"/>
    <mergeCell ref="M9:N9"/>
  </mergeCells>
  <printOptions horizontalCentered="1"/>
  <pageMargins left="0.39305555555555555" right="0.35416666666666669" top="0.62916666666666665" bottom="0.59027777777777779" header="0.51180555555555551" footer="0.35416666666666669"/>
  <pageSetup paperSize="9" firstPageNumber="0" orientation="portrait" horizontalDpi="300" verticalDpi="300" r:id="rId1"/>
  <headerFooter alignWithMargins="0">
    <oddFooter>&amp;R&amp;"Arial Narrow,Normálne"&amp;8Strana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Zadanie</vt:lpstr>
      <vt:lpstr>Zadanie!Excel_BuiltIn_Print_Area</vt:lpstr>
      <vt:lpstr>Zadanie!Názvy_tlače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pc</cp:lastModifiedBy>
  <cp:revision>0</cp:revision>
  <cp:lastPrinted>2019-11-12T16:51:05Z</cp:lastPrinted>
  <dcterms:created xsi:type="dcterms:W3CDTF">1999-04-06T07:39:00Z</dcterms:created>
  <dcterms:modified xsi:type="dcterms:W3CDTF">2019-11-12T16:51:53Z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1033-11.2.0.8339</vt:lpwstr>
  </property>
</Properties>
</file>