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EMAKO\Súťaže\Súťaže 2018\Obec Hladovka\Hladovka chodník §113-114\"/>
    </mc:Choice>
  </mc:AlternateContent>
  <bookViews>
    <workbookView xWindow="0" yWindow="0" windowWidth="20490" windowHeight="7755"/>
  </bookViews>
  <sheets>
    <sheet name="Zadanie" sheetId="5" r:id="rId1"/>
  </sheets>
  <definedNames>
    <definedName name="_FilterDatabase" hidden="1">#REF!</definedName>
    <definedName name="fakt1R">#REF!</definedName>
    <definedName name="_xlnm.Print_Titles" localSheetId="0">Zadanie!$8:$10</definedName>
    <definedName name="_xlnm.Print_Area" localSheetId="0">Zadanie!$A:$O</definedName>
  </definedNames>
  <calcPr calcId="162913"/>
</workbook>
</file>

<file path=xl/calcChain.xml><?xml version="1.0" encoding="utf-8"?>
<calcChain xmlns="http://schemas.openxmlformats.org/spreadsheetml/2006/main">
  <c r="N42" i="5" l="1"/>
  <c r="I42" i="5"/>
  <c r="J41" i="5"/>
  <c r="H41" i="5"/>
  <c r="L40" i="5"/>
  <c r="J40" i="5"/>
  <c r="I40" i="5"/>
  <c r="L39" i="5"/>
  <c r="L42" i="5" s="1"/>
  <c r="J39" i="5"/>
  <c r="J42" i="5" s="1"/>
  <c r="E42" i="5" s="1"/>
  <c r="H39" i="5"/>
  <c r="H42" i="5" s="1"/>
  <c r="N36" i="5"/>
  <c r="I36" i="5"/>
  <c r="H36" i="5"/>
  <c r="L35" i="5"/>
  <c r="L36" i="5" s="1"/>
  <c r="J35" i="5"/>
  <c r="J36" i="5" s="1"/>
  <c r="E36" i="5" s="1"/>
  <c r="H35" i="5"/>
  <c r="N32" i="5"/>
  <c r="I32" i="5"/>
  <c r="L31" i="5"/>
  <c r="L32" i="5" s="1"/>
  <c r="J31" i="5"/>
  <c r="J32" i="5" s="1"/>
  <c r="E32" i="5" s="1"/>
  <c r="H31" i="5"/>
  <c r="L30" i="5"/>
  <c r="J30" i="5"/>
  <c r="H30" i="5"/>
  <c r="L29" i="5"/>
  <c r="J29" i="5"/>
  <c r="H29" i="5"/>
  <c r="H32" i="5" s="1"/>
  <c r="N26" i="5"/>
  <c r="N44" i="5" s="1"/>
  <c r="N46" i="5" s="1"/>
  <c r="L25" i="5"/>
  <c r="L26" i="5" s="1"/>
  <c r="J25" i="5"/>
  <c r="I25" i="5"/>
  <c r="I26" i="5" s="1"/>
  <c r="I44" i="5" s="1"/>
  <c r="I46" i="5" s="1"/>
  <c r="J24" i="5"/>
  <c r="H24" i="5"/>
  <c r="J23" i="5"/>
  <c r="H23" i="5"/>
  <c r="J22" i="5"/>
  <c r="H22" i="5"/>
  <c r="J21" i="5"/>
  <c r="H21" i="5"/>
  <c r="J20" i="5"/>
  <c r="H20" i="5"/>
  <c r="J19" i="5"/>
  <c r="H19" i="5"/>
  <c r="J18" i="5"/>
  <c r="H18" i="5"/>
  <c r="J17" i="5"/>
  <c r="H17" i="5"/>
  <c r="J16" i="5"/>
  <c r="H16" i="5"/>
  <c r="J15" i="5"/>
  <c r="J26" i="5" s="1"/>
  <c r="H15" i="5"/>
  <c r="L14" i="5"/>
  <c r="J14" i="5"/>
  <c r="H14" i="5"/>
  <c r="H26" i="5" s="1"/>
  <c r="H44" i="5" l="1"/>
  <c r="H46" i="5" s="1"/>
  <c r="E26" i="5"/>
  <c r="J44" i="5"/>
  <c r="L44" i="5"/>
  <c r="L46" i="5" s="1"/>
  <c r="J46" i="5" l="1"/>
  <c r="E46" i="5" s="1"/>
  <c r="E44" i="5"/>
</calcChain>
</file>

<file path=xl/sharedStrings.xml><?xml version="1.0" encoding="utf-8"?>
<sst xmlns="http://schemas.openxmlformats.org/spreadsheetml/2006/main" count="176" uniqueCount="109">
  <si>
    <t>DPH</t>
  </si>
  <si>
    <t>Obdobie</t>
  </si>
  <si>
    <t>Mesiac 2011</t>
  </si>
  <si>
    <t>Konštrukcie</t>
  </si>
  <si>
    <t>D</t>
  </si>
  <si>
    <t>E</t>
  </si>
  <si>
    <t xml:space="preserve">Projektant: </t>
  </si>
  <si>
    <t xml:space="preserve">Dodávateľ: </t>
  </si>
  <si>
    <t xml:space="preserve">Dátum: </t>
  </si>
  <si>
    <t>Špecifikovaný</t>
  </si>
  <si>
    <t>Spolu</t>
  </si>
  <si>
    <t>Hmotnosť v tonách</t>
  </si>
  <si>
    <t>Suť v tonách</t>
  </si>
  <si>
    <t>materiál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</si>
  <si>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</si>
  <si>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</si>
  <si>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</si>
  <si>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</si>
  <si>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</si>
  <si>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</si>
  <si>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</si>
  <si>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Pozícia</t>
  </si>
  <si>
    <t>Vyňatý</t>
  </si>
  <si>
    <t>Vysoká sadzba</t>
  </si>
  <si>
    <t>Typ</t>
  </si>
  <si>
    <t>číslo</t>
  </si>
  <si>
    <t>cen.</t>
  </si>
  <si>
    <t>výkaz-výmer</t>
  </si>
  <si>
    <t>výmera</t>
  </si>
  <si>
    <t>jednotka</t>
  </si>
  <si>
    <t>cena</t>
  </si>
  <si>
    <t>a práce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</si>
  <si>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</si>
  <si>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</si>
  <si>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</si>
  <si>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</si>
  <si>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</si>
  <si>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</si>
  <si>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</si>
  <si>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Odberateľ: Obec Hladovka</t>
  </si>
  <si>
    <t xml:space="preserve">JKSO : </t>
  </si>
  <si>
    <t>Objekt : III.etapa</t>
  </si>
  <si>
    <t>PRÁCE A DODÁVKY HSV</t>
  </si>
  <si>
    <t>1 - ZEMNE PRÁCE</t>
  </si>
  <si>
    <t>271</t>
  </si>
  <si>
    <t xml:space="preserve">11001-1020   </t>
  </si>
  <si>
    <t>Vytýčenie inžinierských sietí vo svahu</t>
  </si>
  <si>
    <t>km</t>
  </si>
  <si>
    <t xml:space="preserve">                    </t>
  </si>
  <si>
    <t>272</t>
  </si>
  <si>
    <t xml:space="preserve">12110-1102   </t>
  </si>
  <si>
    <t>Odstránenie ornice s premiestnením do 100 m</t>
  </si>
  <si>
    <t>m3</t>
  </si>
  <si>
    <t>001</t>
  </si>
  <si>
    <t xml:space="preserve">12210-1401   </t>
  </si>
  <si>
    <t>Výkopy v zemníku na suchu v horn. tr. 1-2 do 100 m3</t>
  </si>
  <si>
    <t xml:space="preserve">12220-2201   </t>
  </si>
  <si>
    <t>Odkopávky pre cesty v horn. tr. 3 do 100 m3</t>
  </si>
  <si>
    <t xml:space="preserve">12220-2209   </t>
  </si>
  <si>
    <t>Príplatok za lepivosť horn. tr. 3 pre cesty</t>
  </si>
  <si>
    <t xml:space="preserve">16230-1102   </t>
  </si>
  <si>
    <t>Vodorovné premiestnenie výkopu do 1000 m horn. tr. 1-4</t>
  </si>
  <si>
    <t xml:space="preserve">17110-2101   </t>
  </si>
  <si>
    <t>Násypy pre diaľnice z hornín súdržných zhutnených do 95% PS</t>
  </si>
  <si>
    <t xml:space="preserve">17120-1201   </t>
  </si>
  <si>
    <t>Uloženie sypaniny na skládku</t>
  </si>
  <si>
    <t xml:space="preserve">18040-1211   </t>
  </si>
  <si>
    <t>Založenie lúčneho trávnika výsevom v rovine</t>
  </si>
  <si>
    <t>m2</t>
  </si>
  <si>
    <t>232</t>
  </si>
  <si>
    <t xml:space="preserve">18100-6111   </t>
  </si>
  <si>
    <t>Rozprestr. zeminy schop. zúrod. v rovine a v sklone do 1: 5, hr. do 0,1 m</t>
  </si>
  <si>
    <t>253</t>
  </si>
  <si>
    <t xml:space="preserve">18130-3112   </t>
  </si>
  <si>
    <t>Rozprestr. ornice nad 1:5 hr. 15cm</t>
  </si>
  <si>
    <t>MAT</t>
  </si>
  <si>
    <t xml:space="preserve">005 724600   </t>
  </si>
  <si>
    <t>Zmes trávna tieňová technická</t>
  </si>
  <si>
    <t>kg</t>
  </si>
  <si>
    <t xml:space="preserve">1 - ZEMNE PRÁCE  spolu: </t>
  </si>
  <si>
    <t>5 - KOMUNIKÁCIE</t>
  </si>
  <si>
    <t>221</t>
  </si>
  <si>
    <t xml:space="preserve">56487-1111   </t>
  </si>
  <si>
    <t>Podklad zo štrkodrte hr. 250 mm</t>
  </si>
  <si>
    <t xml:space="preserve">57311-1111   </t>
  </si>
  <si>
    <t>Postrek živ. infiltračný s posypom kam. z asfaltu 0,6 kg/m2</t>
  </si>
  <si>
    <t xml:space="preserve">57715-1313   </t>
  </si>
  <si>
    <t>Betón asfalt. tr. 3 stred. AC 11 (ABS), hrub. AC 16 (ABH), AC 8 (ABJ) š. do 3 m hr. 60 mm</t>
  </si>
  <si>
    <t xml:space="preserve">5 - KOMUNIKÁCIE  spolu: </t>
  </si>
  <si>
    <t>8 - RÚROVÉ VEDENIA</t>
  </si>
  <si>
    <t xml:space="preserve">89943-1111   </t>
  </si>
  <si>
    <t>Výšková úprava vstupu alebo vpuste do 200 mm zvýšením hrnca</t>
  </si>
  <si>
    <t>kus</t>
  </si>
  <si>
    <t xml:space="preserve">8 - RÚROVÉ VEDENIA  spolu: </t>
  </si>
  <si>
    <t>9 - OSTATNÉ KONŠTRUKCIE A PRÁCE</t>
  </si>
  <si>
    <t xml:space="preserve">91656-1111   </t>
  </si>
  <si>
    <t>Osadenie záhon. obrubníka betón. do lôžka z betónu tr. C 12/15 s bočnou oporou</t>
  </si>
  <si>
    <t>m</t>
  </si>
  <si>
    <t xml:space="preserve">592 172100   </t>
  </si>
  <si>
    <t>Obrubník záhradný 100x5x20</t>
  </si>
  <si>
    <t xml:space="preserve">99822-5111   </t>
  </si>
  <si>
    <t>Presun hmôt pre pozemné komunikácie a plochy letísk, kryt živičný</t>
  </si>
  <si>
    <t>t</t>
  </si>
  <si>
    <t xml:space="preserve">9 - OSTATNÉ KONŠTRUKCIE A PRÁCE  spolu: </t>
  </si>
  <si>
    <t xml:space="preserve">PRÁCE A DODÁVKY HSV  spolu: </t>
  </si>
  <si>
    <t>Za rozpočet celkom</t>
  </si>
  <si>
    <t xml:space="preserve">Spracoval:                         </t>
  </si>
  <si>
    <t>Výkaz výmer</t>
  </si>
  <si>
    <t>Stavba : Oprava chodníka v obci Hladovka pri štátnej ceste II/520.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</si>
</sst>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\ &quot;Sk&quot;_-;\-* #,##0\ &quot;Sk&quot;_-;_-* &quot;-&quot;\ &quot;Sk&quot;_-;_-@_-"/>
    <numFmt numFmtId="165" formatCode="#,##0.000"/>
    <numFmt numFmtId="166" formatCode="#,##0.00000"/>
    <numFmt numFmtId="167" formatCode="#,##0&quot; Sk&quot;;[Red]&quot;-&quot;#,##0&quot; Sk&quot;"/>
    <numFmt numFmtId="168" formatCode="0.000"/>
  </numFmts>
  <fonts count="19">
    <font>
      <sz val="10"/>
      <name val="Arial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10"/>
      <name val="Arial CE"/>
      <family val="2"/>
      <charset val="238"/>
    </font>
    <font>
      <sz val="10"/>
      <name val="Arial CE"/>
      <family val="2"/>
      <charset val="238"/>
    </font>
    <font>
      <b/>
      <sz val="7"/>
      <name val="Letter Gothic CE"/>
      <charset val="238"/>
    </font>
    <font>
      <sz val="8"/>
      <color indexed="12"/>
      <name val="Arial Narrow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0"/>
      <name val="Calibri"/>
      <family val="2"/>
      <charset val="238"/>
    </font>
    <font>
      <sz val="8"/>
      <color indexed="9"/>
      <name val="Arial Narrow"/>
      <family val="2"/>
      <charset val="238"/>
    </font>
    <font>
      <b/>
      <sz val="8"/>
      <color indexed="9"/>
      <name val="Arial Narrow"/>
      <family val="2"/>
      <charset val="238"/>
    </font>
    <font>
      <sz val="18"/>
      <color theme="3"/>
      <name val="Calibri Light"/>
      <family val="2"/>
      <charset val="238"/>
      <scheme val="maj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0" fontId="6" fillId="0" borderId="1">
      <alignment vertical="center"/>
    </xf>
    <xf numFmtId="0" fontId="6" fillId="0" borderId="1" applyFont="0" applyFill="0" applyBorder="0">
      <alignment vertical="center"/>
    </xf>
    <xf numFmtId="167" fontId="6" fillId="0" borderId="1"/>
    <xf numFmtId="0" fontId="6" fillId="0" borderId="1" applyFont="0" applyFill="0"/>
    <xf numFmtId="164" fontId="5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10" fillId="0" borderId="2" applyNumberFormat="0" applyFill="0" applyAlignment="0" applyProtection="0"/>
    <xf numFmtId="0" fontId="5" fillId="0" borderId="0"/>
    <xf numFmtId="0" fontId="11" fillId="0" borderId="0" applyNumberFormat="0" applyFill="0" applyBorder="0" applyAlignment="0" applyProtection="0"/>
    <xf numFmtId="0" fontId="4" fillId="0" borderId="0"/>
    <xf numFmtId="0" fontId="6" fillId="0" borderId="3" applyBorder="0">
      <alignment vertical="center"/>
    </xf>
    <xf numFmtId="0" fontId="12" fillId="0" borderId="0" applyNumberFormat="0" applyFill="0" applyBorder="0" applyAlignment="0" applyProtection="0"/>
    <xf numFmtId="0" fontId="6" fillId="0" borderId="3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6" applyNumberFormat="0" applyFill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</cellStyleXfs>
  <cellXfs count="46">
    <xf numFmtId="0" fontId="0" fillId="0" borderId="0" xfId="0"/>
    <xf numFmtId="0" fontId="1" fillId="0" borderId="0" xfId="0" applyFont="1" applyProtection="1"/>
    <xf numFmtId="49" fontId="1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/>
    <xf numFmtId="165" fontId="1" fillId="0" borderId="0" xfId="0" applyNumberFormat="1" applyFont="1" applyProtection="1"/>
    <xf numFmtId="4" fontId="1" fillId="0" borderId="0" xfId="0" applyNumberFormat="1" applyFont="1" applyProtection="1"/>
    <xf numFmtId="166" fontId="1" fillId="0" borderId="0" xfId="0" applyNumberFormat="1" applyFont="1" applyProtection="1"/>
    <xf numFmtId="49" fontId="1" fillId="0" borderId="0" xfId="0" applyNumberFormat="1" applyFont="1" applyProtection="1"/>
    <xf numFmtId="0" fontId="3" fillId="0" borderId="0" xfId="0" applyFont="1" applyProtection="1"/>
    <xf numFmtId="0" fontId="1" fillId="0" borderId="4" xfId="0" applyNumberFormat="1" applyFont="1" applyBorder="1" applyAlignment="1" applyProtection="1">
      <alignment horizontal="center"/>
    </xf>
    <xf numFmtId="0" fontId="1" fillId="0" borderId="5" xfId="0" applyNumberFormat="1" applyFont="1" applyBorder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right" vertical="top"/>
    </xf>
    <xf numFmtId="49" fontId="1" fillId="0" borderId="0" xfId="0" applyNumberFormat="1" applyFont="1" applyAlignment="1" applyProtection="1">
      <alignment horizontal="center" vertical="top"/>
    </xf>
    <xf numFmtId="49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165" fontId="1" fillId="0" borderId="0" xfId="0" applyNumberFormat="1" applyFont="1" applyAlignment="1" applyProtection="1">
      <alignment vertical="top"/>
    </xf>
    <xf numFmtId="4" fontId="1" fillId="0" borderId="0" xfId="0" applyNumberFormat="1" applyFont="1" applyAlignment="1" applyProtection="1">
      <alignment vertical="top"/>
    </xf>
    <xf numFmtId="166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center" vertical="top"/>
    </xf>
    <xf numFmtId="168" fontId="1" fillId="0" borderId="0" xfId="0" applyNumberFormat="1" applyFont="1" applyAlignment="1" applyProtection="1">
      <alignment vertical="top"/>
    </xf>
    <xf numFmtId="0" fontId="13" fillId="0" borderId="0" xfId="27" applyFont="1"/>
    <xf numFmtId="0" fontId="14" fillId="0" borderId="0" xfId="27" applyFont="1"/>
    <xf numFmtId="49" fontId="14" fillId="0" borderId="0" xfId="27" applyNumberFormat="1" applyFont="1"/>
    <xf numFmtId="0" fontId="1" fillId="0" borderId="13" xfId="0" applyNumberFormat="1" applyFont="1" applyBorder="1" applyAlignment="1" applyProtection="1">
      <alignment horizontal="center"/>
    </xf>
    <xf numFmtId="0" fontId="1" fillId="0" borderId="14" xfId="0" applyNumberFormat="1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centerContinuous"/>
    </xf>
    <xf numFmtId="0" fontId="1" fillId="0" borderId="15" xfId="0" applyFont="1" applyBorder="1" applyAlignment="1" applyProtection="1">
      <alignment horizontal="centerContinuous"/>
    </xf>
    <xf numFmtId="0" fontId="1" fillId="0" borderId="10" xfId="0" applyFont="1" applyBorder="1" applyAlignment="1" applyProtection="1">
      <alignment horizontal="centerContinuous"/>
    </xf>
    <xf numFmtId="0" fontId="1" fillId="0" borderId="12" xfId="0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/>
    </xf>
    <xf numFmtId="49" fontId="1" fillId="0" borderId="0" xfId="0" applyNumberFormat="1" applyFont="1" applyAlignment="1" applyProtection="1">
      <alignment horizontal="left"/>
    </xf>
    <xf numFmtId="49" fontId="1" fillId="0" borderId="0" xfId="0" applyNumberFormat="1" applyFont="1" applyAlignment="1" applyProtection="1">
      <alignment horizontal="left" vertical="top" wrapText="1"/>
    </xf>
    <xf numFmtId="49" fontId="3" fillId="0" borderId="0" xfId="0" applyNumberFormat="1" applyFont="1" applyAlignment="1" applyProtection="1">
      <alignment vertical="top"/>
    </xf>
    <xf numFmtId="49" fontId="13" fillId="0" borderId="0" xfId="27" applyNumberFormat="1" applyFont="1"/>
    <xf numFmtId="49" fontId="1" fillId="0" borderId="0" xfId="0" applyNumberFormat="1" applyFont="1" applyAlignment="1" applyProtection="1">
      <alignment horizontal="right" vertical="top" wrapText="1"/>
    </xf>
    <xf numFmtId="4" fontId="3" fillId="0" borderId="0" xfId="0" applyNumberFormat="1" applyFont="1" applyAlignment="1" applyProtection="1">
      <alignment vertical="top"/>
    </xf>
    <xf numFmtId="166" fontId="3" fillId="0" borderId="0" xfId="0" applyNumberFormat="1" applyFont="1" applyAlignment="1" applyProtection="1">
      <alignment vertical="top"/>
    </xf>
    <xf numFmtId="165" fontId="3" fillId="0" borderId="0" xfId="0" applyNumberFormat="1" applyFont="1" applyAlignment="1" applyProtection="1">
      <alignment vertical="top"/>
    </xf>
    <xf numFmtId="49" fontId="3" fillId="0" borderId="0" xfId="0" applyNumberFormat="1" applyFont="1" applyAlignment="1" applyProtection="1">
      <alignment horizontal="left" vertical="top" wrapText="1"/>
    </xf>
    <xf numFmtId="0" fontId="2" fillId="0" borderId="0" xfId="0" applyFont="1" applyAlignment="1" applyProtection="1">
      <alignment horizontal="center"/>
    </xf>
  </cellXfs>
  <cellStyles count="52">
    <cellStyle name="1 000 Sk" xfId="1"/>
    <cellStyle name="1 000,-  Sk" xfId="2"/>
    <cellStyle name="1 000,- Kč" xfId="3"/>
    <cellStyle name="1 000,- Sk" xfId="4"/>
    <cellStyle name="1000 Sk_fakturuj99" xfId="5"/>
    <cellStyle name="20 % – Zvýraznění1" xfId="6"/>
    <cellStyle name="20 % – Zvýraznění2" xfId="7"/>
    <cellStyle name="20 % – Zvýraznění3" xfId="8"/>
    <cellStyle name="20 % – Zvýraznění4" xfId="9"/>
    <cellStyle name="20 % – Zvýraznění5" xfId="10"/>
    <cellStyle name="20 % – Zvýraznění6" xfId="11"/>
    <cellStyle name="20 % - zvýraznenie1" xfId="34" builtinId="30" hidden="1"/>
    <cellStyle name="20 % - zvýraznenie2" xfId="37" builtinId="34" hidden="1"/>
    <cellStyle name="20 % - zvýraznenie3" xfId="40" builtinId="38" hidden="1"/>
    <cellStyle name="20 % - zvýraznenie4" xfId="43" builtinId="42" hidden="1"/>
    <cellStyle name="20 % - zvýraznenie5" xfId="46" builtinId="46" hidden="1"/>
    <cellStyle name="20 % - zvýraznenie6" xfId="49" builtinId="50" hidden="1"/>
    <cellStyle name="40 % – Zvýraznění1" xfId="12"/>
    <cellStyle name="40 % – Zvýraznění2" xfId="13"/>
    <cellStyle name="40 % – Zvýraznění3" xfId="14"/>
    <cellStyle name="40 % – Zvýraznění4" xfId="15"/>
    <cellStyle name="40 % – Zvýraznění5" xfId="16"/>
    <cellStyle name="40 % – Zvýraznění6" xfId="17"/>
    <cellStyle name="40 % - zvýraznenie1" xfId="35" builtinId="31" hidden="1"/>
    <cellStyle name="40 % - zvýraznenie2" xfId="38" builtinId="35" hidden="1"/>
    <cellStyle name="40 % - zvýraznenie3" xfId="41" builtinId="39" hidden="1"/>
    <cellStyle name="40 % - zvýraznenie4" xfId="44" builtinId="43" hidden="1"/>
    <cellStyle name="40 % - zvýraznenie5" xfId="47" builtinId="47" hidden="1"/>
    <cellStyle name="40 % - zvýraznenie6" xfId="50" builtinId="51" hidden="1"/>
    <cellStyle name="60 % – Zvýraznění1" xfId="18"/>
    <cellStyle name="60 % – Zvýraznění2" xfId="19"/>
    <cellStyle name="60 % – Zvýraznění3" xfId="20"/>
    <cellStyle name="60 % – Zvýraznění4" xfId="21"/>
    <cellStyle name="60 % – Zvýraznění5" xfId="22"/>
    <cellStyle name="60 % – Zvýraznění6" xfId="23"/>
    <cellStyle name="60 % - zvýraznenie1" xfId="36" builtinId="32" hidden="1"/>
    <cellStyle name="60 % - zvýraznenie2" xfId="39" builtinId="36" hidden="1"/>
    <cellStyle name="60 % - zvýraznenie3" xfId="42" builtinId="40" hidden="1"/>
    <cellStyle name="60 % - zvýraznenie4" xfId="45" builtinId="44" hidden="1"/>
    <cellStyle name="60 % - zvýraznenie5" xfId="48" builtinId="48" hidden="1"/>
    <cellStyle name="60 % - zvýraznenie6" xfId="51" builtinId="52" hidden="1"/>
    <cellStyle name="Celkem" xfId="24"/>
    <cellStyle name="data" xfId="25"/>
    <cellStyle name="Název" xfId="26"/>
    <cellStyle name="Normálne" xfId="0" builtinId="0"/>
    <cellStyle name="normálne_KLs" xfId="27"/>
    <cellStyle name="Spolu" xfId="33" builtinId="25" hidden="1"/>
    <cellStyle name="TEXT" xfId="28"/>
    <cellStyle name="Text upozornění" xfId="29"/>
    <cellStyle name="Text upozornenia" xfId="32" builtinId="11" hidden="1"/>
    <cellStyle name="TEXT1" xfId="30"/>
    <cellStyle name="Titul" xfId="31" builtinId="15" hidde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6"/>
  <sheetViews>
    <sheetView showGridLines="0" tabSelected="1" topLeftCell="A19" workbookViewId="0">
      <selection activeCell="AD16" sqref="AD16"/>
    </sheetView>
  </sheetViews>
  <sheetFormatPr defaultColWidth="9.140625" defaultRowHeight="12.75"/>
  <cols>
    <col min="1" max="1" width="6.7109375" style="15" customWidth="1"/>
    <col min="2" max="2" width="3.7109375" style="16" customWidth="1"/>
    <col min="3" max="3" width="13" style="17" customWidth="1"/>
    <col min="4" max="4" width="35.7109375" style="37" customWidth="1"/>
    <col min="5" max="5" width="10.7109375" style="19" customWidth="1"/>
    <col min="6" max="6" width="5.28515625" style="18" customWidth="1"/>
    <col min="7" max="7" width="8.7109375" style="20" customWidth="1"/>
    <col min="8" max="9" width="9.7109375" style="20" hidden="1" customWidth="1"/>
    <col min="10" max="10" width="9.7109375" style="20" customWidth="1"/>
    <col min="11" max="11" width="7.42578125" style="21" hidden="1" customWidth="1"/>
    <col min="12" max="12" width="8.28515625" style="21" hidden="1" customWidth="1"/>
    <col min="13" max="13" width="9.140625" style="19" hidden="1" customWidth="1"/>
    <col min="14" max="14" width="7" style="19" hidden="1" customWidth="1"/>
    <col min="15" max="15" width="3.5703125" style="18" customWidth="1"/>
    <col min="16" max="16" width="12.7109375" style="18" hidden="1" customWidth="1"/>
    <col min="17" max="19" width="13.28515625" style="19" hidden="1" customWidth="1"/>
    <col min="20" max="20" width="10.5703125" style="22" hidden="1" customWidth="1"/>
    <col min="21" max="21" width="10.28515625" style="22" hidden="1" customWidth="1"/>
    <col min="22" max="22" width="5.7109375" style="22" hidden="1" customWidth="1"/>
    <col min="23" max="23" width="9.140625" style="23"/>
    <col min="24" max="25" width="5.7109375" style="18" customWidth="1"/>
    <col min="26" max="26" width="7.5703125" style="18" customWidth="1"/>
    <col min="27" max="27" width="24.85546875" style="18" customWidth="1"/>
    <col min="28" max="28" width="4.28515625" style="18" customWidth="1"/>
    <col min="29" max="29" width="8.28515625" style="18" customWidth="1"/>
    <col min="30" max="30" width="8.7109375" style="18" customWidth="1"/>
    <col min="31" max="34" width="9.140625" style="18"/>
    <col min="35" max="16384" width="9.140625" style="1"/>
  </cols>
  <sheetData>
    <row r="1" spans="1:34">
      <c r="A1" s="8" t="s">
        <v>39</v>
      </c>
      <c r="B1" s="1"/>
      <c r="C1" s="1"/>
      <c r="D1" s="1"/>
      <c r="E1" s="8" t="s">
        <v>106</v>
      </c>
      <c r="F1" s="1"/>
      <c r="G1" s="5"/>
      <c r="H1" s="1"/>
      <c r="I1" s="1"/>
      <c r="J1" s="5"/>
      <c r="K1" s="6"/>
      <c r="L1" s="1"/>
      <c r="M1" s="1"/>
      <c r="N1" s="1"/>
      <c r="O1" s="1"/>
      <c r="P1" s="1"/>
      <c r="Q1" s="4"/>
      <c r="R1" s="4"/>
      <c r="S1" s="4"/>
      <c r="T1" s="1"/>
      <c r="U1" s="1"/>
      <c r="V1" s="1"/>
      <c r="W1" s="1"/>
      <c r="X1" s="1"/>
      <c r="Y1" s="1"/>
      <c r="Z1" s="24"/>
      <c r="AA1" s="39"/>
      <c r="AB1" s="24"/>
      <c r="AC1" s="24"/>
      <c r="AD1" s="24" t="s">
        <v>1</v>
      </c>
      <c r="AE1" s="1"/>
      <c r="AF1" s="1"/>
      <c r="AG1" s="1"/>
      <c r="AH1" s="1"/>
    </row>
    <row r="2" spans="1:34">
      <c r="A2" s="8" t="s">
        <v>6</v>
      </c>
      <c r="B2" s="1"/>
      <c r="C2" s="1"/>
      <c r="D2" s="1"/>
      <c r="E2" s="8" t="s">
        <v>40</v>
      </c>
      <c r="F2" s="1"/>
      <c r="G2" s="5"/>
      <c r="H2" s="7"/>
      <c r="I2" s="1"/>
      <c r="J2" s="5"/>
      <c r="K2" s="6"/>
      <c r="L2" s="1"/>
      <c r="M2" s="1"/>
      <c r="N2" s="1"/>
      <c r="O2" s="1"/>
      <c r="P2" s="1"/>
      <c r="Q2" s="4"/>
      <c r="R2" s="4"/>
      <c r="S2" s="4"/>
      <c r="T2" s="1"/>
      <c r="U2" s="1"/>
      <c r="V2" s="1"/>
      <c r="W2" s="1"/>
      <c r="X2" s="1"/>
      <c r="Y2" s="1"/>
      <c r="Z2" s="24"/>
      <c r="AA2" s="25"/>
      <c r="AB2" s="25"/>
      <c r="AC2" s="25"/>
      <c r="AD2" s="26"/>
      <c r="AE2" s="1"/>
      <c r="AF2" s="1"/>
      <c r="AG2" s="1"/>
      <c r="AH2" s="1"/>
    </row>
    <row r="3" spans="1:34">
      <c r="A3" s="8" t="s">
        <v>7</v>
      </c>
      <c r="B3" s="1"/>
      <c r="C3" s="1"/>
      <c r="D3" s="1"/>
      <c r="E3" s="8" t="s">
        <v>8</v>
      </c>
      <c r="F3" s="1"/>
      <c r="G3" s="5"/>
      <c r="H3" s="1"/>
      <c r="I3" s="1"/>
      <c r="J3" s="5"/>
      <c r="K3" s="6"/>
      <c r="L3" s="1"/>
      <c r="M3" s="1"/>
      <c r="N3" s="1"/>
      <c r="O3" s="1"/>
      <c r="P3" s="1"/>
      <c r="Q3" s="4"/>
      <c r="R3" s="4"/>
      <c r="S3" s="4"/>
      <c r="T3" s="1"/>
      <c r="U3" s="1"/>
      <c r="V3" s="1"/>
      <c r="W3" s="1"/>
      <c r="X3" s="1"/>
      <c r="Y3" s="1"/>
      <c r="Z3" s="24"/>
      <c r="AA3" s="25"/>
      <c r="AB3" s="25"/>
      <c r="AC3" s="25"/>
      <c r="AD3" s="26" t="s">
        <v>2</v>
      </c>
      <c r="AE3" s="1"/>
      <c r="AF3" s="1"/>
      <c r="AG3" s="1"/>
      <c r="AH3" s="1"/>
    </row>
    <row r="4" spans="1:3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4"/>
      <c r="R4" s="4"/>
      <c r="S4" s="4"/>
      <c r="T4" s="1"/>
      <c r="U4" s="1"/>
      <c r="V4" s="1"/>
      <c r="W4" s="1"/>
      <c r="X4" s="1"/>
      <c r="Y4" s="1"/>
      <c r="Z4" s="24"/>
      <c r="AA4" s="25"/>
      <c r="AB4" s="25"/>
      <c r="AC4" s="25"/>
      <c r="AD4" s="26"/>
      <c r="AE4" s="1"/>
      <c r="AF4" s="1"/>
      <c r="AG4" s="1"/>
      <c r="AH4" s="1"/>
    </row>
    <row r="5" spans="1:34">
      <c r="A5" s="8" t="s">
        <v>108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4"/>
      <c r="R5" s="4"/>
      <c r="S5" s="4"/>
      <c r="T5" s="1"/>
      <c r="U5" s="1"/>
      <c r="V5" s="1"/>
      <c r="W5" s="1"/>
      <c r="X5" s="1"/>
      <c r="Y5" s="1"/>
      <c r="Z5" s="24"/>
      <c r="AA5" s="25"/>
      <c r="AB5" s="25"/>
      <c r="AC5" s="25"/>
      <c r="AD5" s="26" t="s">
        <v>2</v>
      </c>
      <c r="AE5" s="1"/>
      <c r="AF5" s="1"/>
      <c r="AG5" s="1"/>
      <c r="AH5" s="1"/>
    </row>
    <row r="6" spans="1:34">
      <c r="A6" s="8" t="s">
        <v>41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4"/>
      <c r="R6" s="4"/>
      <c r="S6" s="4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4"/>
      <c r="R7" s="4"/>
      <c r="S7" s="4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14.25" thickBot="1">
      <c r="A8" s="1"/>
      <c r="B8" s="2"/>
      <c r="C8" s="3"/>
      <c r="D8" s="45" t="s">
        <v>107</v>
      </c>
      <c r="E8" s="4"/>
      <c r="F8" s="1"/>
      <c r="G8" s="5"/>
      <c r="H8" s="5"/>
      <c r="I8" s="5"/>
      <c r="J8" s="5"/>
      <c r="K8" s="6"/>
      <c r="L8" s="6"/>
      <c r="M8" s="4"/>
      <c r="N8" s="4"/>
      <c r="O8" s="1"/>
      <c r="P8" s="1"/>
      <c r="Q8" s="4"/>
      <c r="R8" s="4"/>
      <c r="S8" s="4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ht="13.5" thickTop="1">
      <c r="A9" s="29" t="s">
        <v>14</v>
      </c>
      <c r="B9" s="29" t="s">
        <v>15</v>
      </c>
      <c r="C9" s="29" t="s">
        <v>16</v>
      </c>
      <c r="D9" s="29" t="s">
        <v>17</v>
      </c>
      <c r="E9" s="29" t="s">
        <v>18</v>
      </c>
      <c r="F9" s="29" t="s">
        <v>19</v>
      </c>
      <c r="G9" s="29" t="s">
        <v>20</v>
      </c>
      <c r="H9" s="29" t="s">
        <v>3</v>
      </c>
      <c r="I9" s="29" t="s">
        <v>9</v>
      </c>
      <c r="J9" s="29" t="s">
        <v>10</v>
      </c>
      <c r="K9" s="30" t="s">
        <v>11</v>
      </c>
      <c r="L9" s="31"/>
      <c r="M9" s="32" t="s">
        <v>12</v>
      </c>
      <c r="N9" s="31"/>
      <c r="O9" s="29" t="s">
        <v>0</v>
      </c>
      <c r="P9" s="27" t="s">
        <v>21</v>
      </c>
      <c r="Q9" s="9" t="s">
        <v>18</v>
      </c>
      <c r="R9" s="9" t="s">
        <v>18</v>
      </c>
      <c r="S9" s="10" t="s">
        <v>18</v>
      </c>
      <c r="T9" s="13" t="s">
        <v>22</v>
      </c>
      <c r="U9" s="13" t="s">
        <v>23</v>
      </c>
      <c r="V9" s="13" t="s">
        <v>24</v>
      </c>
      <c r="W9" s="14"/>
      <c r="X9" s="14"/>
      <c r="Y9" s="14"/>
      <c r="Z9" s="36"/>
      <c r="AA9" s="36"/>
      <c r="AB9" s="1"/>
      <c r="AC9" s="1"/>
      <c r="AD9" s="1"/>
      <c r="AE9" s="1"/>
      <c r="AF9" s="1"/>
      <c r="AG9" s="1"/>
      <c r="AH9" s="1"/>
    </row>
    <row r="10" spans="1:34" ht="13.5" thickBot="1">
      <c r="A10" s="33" t="s">
        <v>25</v>
      </c>
      <c r="B10" s="33" t="s">
        <v>26</v>
      </c>
      <c r="C10" s="34"/>
      <c r="D10" s="33" t="s">
        <v>27</v>
      </c>
      <c r="E10" s="33" t="s">
        <v>28</v>
      </c>
      <c r="F10" s="33" t="s">
        <v>29</v>
      </c>
      <c r="G10" s="33" t="s">
        <v>30</v>
      </c>
      <c r="H10" s="33" t="s">
        <v>31</v>
      </c>
      <c r="I10" s="33" t="s">
        <v>13</v>
      </c>
      <c r="J10" s="33"/>
      <c r="K10" s="33" t="s">
        <v>20</v>
      </c>
      <c r="L10" s="33" t="s">
        <v>10</v>
      </c>
      <c r="M10" s="35" t="s">
        <v>20</v>
      </c>
      <c r="N10" s="33" t="s">
        <v>10</v>
      </c>
      <c r="O10" s="33" t="s">
        <v>32</v>
      </c>
      <c r="P10" s="28"/>
      <c r="Q10" s="11" t="s">
        <v>33</v>
      </c>
      <c r="R10" s="11" t="s">
        <v>34</v>
      </c>
      <c r="S10" s="12" t="s">
        <v>35</v>
      </c>
      <c r="T10" s="13" t="s">
        <v>36</v>
      </c>
      <c r="U10" s="13" t="s">
        <v>37</v>
      </c>
      <c r="V10" s="13" t="s">
        <v>38</v>
      </c>
      <c r="W10" s="14"/>
      <c r="X10" s="1"/>
      <c r="Y10" s="1"/>
      <c r="Z10" s="36"/>
      <c r="AA10" s="36"/>
      <c r="AB10" s="1"/>
      <c r="AC10" s="1"/>
      <c r="AD10" s="1"/>
      <c r="AE10" s="1"/>
      <c r="AF10" s="1"/>
      <c r="AG10" s="1"/>
      <c r="AH10" s="1"/>
    </row>
    <row r="11" spans="1:34" ht="13.5" thickTop="1"/>
    <row r="12" spans="1:34">
      <c r="B12" s="38" t="s">
        <v>42</v>
      </c>
    </row>
    <row r="13" spans="1:34">
      <c r="B13" s="17" t="s">
        <v>43</v>
      </c>
    </row>
    <row r="14" spans="1:34">
      <c r="A14" s="15">
        <v>1</v>
      </c>
      <c r="B14" s="16" t="s">
        <v>44</v>
      </c>
      <c r="C14" s="17" t="s">
        <v>45</v>
      </c>
      <c r="D14" s="37" t="s">
        <v>46</v>
      </c>
      <c r="E14" s="19">
        <v>9.1999999999999998E-2</v>
      </c>
      <c r="F14" s="18" t="s">
        <v>47</v>
      </c>
      <c r="H14" s="20">
        <f t="shared" ref="H14:H24" si="0">ROUND(E14*G14, 2)</f>
        <v>0</v>
      </c>
      <c r="J14" s="20">
        <f t="shared" ref="J14:J25" si="1">ROUND(E14*G14, 2)</f>
        <v>0</v>
      </c>
      <c r="K14" s="21">
        <v>0.61312999999999995</v>
      </c>
      <c r="L14" s="21">
        <f>E14*K14</f>
        <v>5.6407959999999993E-2</v>
      </c>
      <c r="P14" s="18" t="s">
        <v>48</v>
      </c>
      <c r="V14" s="22" t="s">
        <v>5</v>
      </c>
    </row>
    <row r="15" spans="1:34">
      <c r="A15" s="15">
        <v>2</v>
      </c>
      <c r="B15" s="16" t="s">
        <v>49</v>
      </c>
      <c r="C15" s="17" t="s">
        <v>50</v>
      </c>
      <c r="D15" s="37" t="s">
        <v>51</v>
      </c>
      <c r="E15" s="19">
        <v>40</v>
      </c>
      <c r="F15" s="18" t="s">
        <v>52</v>
      </c>
      <c r="H15" s="20">
        <f t="shared" si="0"/>
        <v>0</v>
      </c>
      <c r="J15" s="20">
        <f t="shared" si="1"/>
        <v>0</v>
      </c>
      <c r="P15" s="18" t="s">
        <v>48</v>
      </c>
      <c r="V15" s="22" t="s">
        <v>5</v>
      </c>
    </row>
    <row r="16" spans="1:34">
      <c r="A16" s="15">
        <v>3</v>
      </c>
      <c r="B16" s="16" t="s">
        <v>53</v>
      </c>
      <c r="C16" s="17" t="s">
        <v>54</v>
      </c>
      <c r="D16" s="37" t="s">
        <v>55</v>
      </c>
      <c r="E16" s="19">
        <v>15</v>
      </c>
      <c r="F16" s="18" t="s">
        <v>52</v>
      </c>
      <c r="H16" s="20">
        <f t="shared" si="0"/>
        <v>0</v>
      </c>
      <c r="J16" s="20">
        <f t="shared" si="1"/>
        <v>0</v>
      </c>
      <c r="P16" s="18" t="s">
        <v>48</v>
      </c>
      <c r="V16" s="22" t="s">
        <v>5</v>
      </c>
    </row>
    <row r="17" spans="1:22">
      <c r="A17" s="15">
        <v>4</v>
      </c>
      <c r="B17" s="16" t="s">
        <v>53</v>
      </c>
      <c r="C17" s="17" t="s">
        <v>56</v>
      </c>
      <c r="D17" s="37" t="s">
        <v>57</v>
      </c>
      <c r="E17" s="19">
        <v>46</v>
      </c>
      <c r="F17" s="18" t="s">
        <v>52</v>
      </c>
      <c r="H17" s="20">
        <f t="shared" si="0"/>
        <v>0</v>
      </c>
      <c r="J17" s="20">
        <f t="shared" si="1"/>
        <v>0</v>
      </c>
      <c r="P17" s="18" t="s">
        <v>48</v>
      </c>
      <c r="V17" s="22" t="s">
        <v>5</v>
      </c>
    </row>
    <row r="18" spans="1:22">
      <c r="A18" s="15">
        <v>5</v>
      </c>
      <c r="B18" s="16" t="s">
        <v>53</v>
      </c>
      <c r="C18" s="17" t="s">
        <v>58</v>
      </c>
      <c r="D18" s="37" t="s">
        <v>59</v>
      </c>
      <c r="E18" s="19">
        <v>46</v>
      </c>
      <c r="F18" s="18" t="s">
        <v>52</v>
      </c>
      <c r="H18" s="20">
        <f t="shared" si="0"/>
        <v>0</v>
      </c>
      <c r="J18" s="20">
        <f t="shared" si="1"/>
        <v>0</v>
      </c>
      <c r="P18" s="18" t="s">
        <v>48</v>
      </c>
      <c r="V18" s="22" t="s">
        <v>5</v>
      </c>
    </row>
    <row r="19" spans="1:22" ht="25.5">
      <c r="A19" s="15">
        <v>6</v>
      </c>
      <c r="B19" s="16" t="s">
        <v>49</v>
      </c>
      <c r="C19" s="17" t="s">
        <v>60</v>
      </c>
      <c r="D19" s="37" t="s">
        <v>61</v>
      </c>
      <c r="E19" s="19">
        <v>52</v>
      </c>
      <c r="F19" s="18" t="s">
        <v>52</v>
      </c>
      <c r="H19" s="20">
        <f t="shared" si="0"/>
        <v>0</v>
      </c>
      <c r="J19" s="20">
        <f t="shared" si="1"/>
        <v>0</v>
      </c>
      <c r="P19" s="18" t="s">
        <v>48</v>
      </c>
      <c r="V19" s="22" t="s">
        <v>5</v>
      </c>
    </row>
    <row r="20" spans="1:22" ht="25.5">
      <c r="A20" s="15">
        <v>7</v>
      </c>
      <c r="B20" s="16" t="s">
        <v>53</v>
      </c>
      <c r="C20" s="17" t="s">
        <v>62</v>
      </c>
      <c r="D20" s="37" t="s">
        <v>63</v>
      </c>
      <c r="E20" s="19">
        <v>19</v>
      </c>
      <c r="F20" s="18" t="s">
        <v>52</v>
      </c>
      <c r="H20" s="20">
        <f t="shared" si="0"/>
        <v>0</v>
      </c>
      <c r="J20" s="20">
        <f t="shared" si="1"/>
        <v>0</v>
      </c>
      <c r="P20" s="18" t="s">
        <v>48</v>
      </c>
      <c r="V20" s="22" t="s">
        <v>5</v>
      </c>
    </row>
    <row r="21" spans="1:22">
      <c r="A21" s="15">
        <v>8</v>
      </c>
      <c r="B21" s="16" t="s">
        <v>49</v>
      </c>
      <c r="C21" s="17" t="s">
        <v>64</v>
      </c>
      <c r="D21" s="37" t="s">
        <v>65</v>
      </c>
      <c r="E21" s="19">
        <v>52</v>
      </c>
      <c r="F21" s="18" t="s">
        <v>52</v>
      </c>
      <c r="H21" s="20">
        <f t="shared" si="0"/>
        <v>0</v>
      </c>
      <c r="J21" s="20">
        <f t="shared" si="1"/>
        <v>0</v>
      </c>
      <c r="P21" s="18" t="s">
        <v>48</v>
      </c>
      <c r="V21" s="22" t="s">
        <v>5</v>
      </c>
    </row>
    <row r="22" spans="1:22">
      <c r="A22" s="15">
        <v>9</v>
      </c>
      <c r="B22" s="16" t="s">
        <v>49</v>
      </c>
      <c r="C22" s="17" t="s">
        <v>66</v>
      </c>
      <c r="D22" s="37" t="s">
        <v>67</v>
      </c>
      <c r="E22" s="19">
        <v>100</v>
      </c>
      <c r="F22" s="18" t="s">
        <v>68</v>
      </c>
      <c r="H22" s="20">
        <f t="shared" si="0"/>
        <v>0</v>
      </c>
      <c r="J22" s="20">
        <f t="shared" si="1"/>
        <v>0</v>
      </c>
      <c r="P22" s="18" t="s">
        <v>48</v>
      </c>
      <c r="V22" s="22" t="s">
        <v>5</v>
      </c>
    </row>
    <row r="23" spans="1:22" ht="25.5">
      <c r="A23" s="15">
        <v>10</v>
      </c>
      <c r="B23" s="16" t="s">
        <v>69</v>
      </c>
      <c r="C23" s="17" t="s">
        <v>70</v>
      </c>
      <c r="D23" s="37" t="s">
        <v>71</v>
      </c>
      <c r="E23" s="19">
        <v>184</v>
      </c>
      <c r="F23" s="18" t="s">
        <v>68</v>
      </c>
      <c r="H23" s="20">
        <f t="shared" si="0"/>
        <v>0</v>
      </c>
      <c r="J23" s="20">
        <f t="shared" si="1"/>
        <v>0</v>
      </c>
      <c r="P23" s="18" t="s">
        <v>48</v>
      </c>
      <c r="V23" s="22" t="s">
        <v>5</v>
      </c>
    </row>
    <row r="24" spans="1:22">
      <c r="A24" s="15">
        <v>11</v>
      </c>
      <c r="B24" s="16" t="s">
        <v>72</v>
      </c>
      <c r="C24" s="17" t="s">
        <v>73</v>
      </c>
      <c r="D24" s="37" t="s">
        <v>74</v>
      </c>
      <c r="E24" s="19">
        <v>100</v>
      </c>
      <c r="F24" s="18" t="s">
        <v>68</v>
      </c>
      <c r="H24" s="20">
        <f t="shared" si="0"/>
        <v>0</v>
      </c>
      <c r="J24" s="20">
        <f t="shared" si="1"/>
        <v>0</v>
      </c>
      <c r="P24" s="18" t="s">
        <v>48</v>
      </c>
      <c r="V24" s="22" t="s">
        <v>5</v>
      </c>
    </row>
    <row r="25" spans="1:22">
      <c r="A25" s="15">
        <v>12</v>
      </c>
      <c r="B25" s="16" t="s">
        <v>75</v>
      </c>
      <c r="C25" s="17" t="s">
        <v>76</v>
      </c>
      <c r="D25" s="37" t="s">
        <v>77</v>
      </c>
      <c r="E25" s="19">
        <v>0.98899999999999999</v>
      </c>
      <c r="F25" s="18" t="s">
        <v>78</v>
      </c>
      <c r="I25" s="20">
        <f>ROUND(E25*G25, 2)</f>
        <v>0</v>
      </c>
      <c r="J25" s="20">
        <f t="shared" si="1"/>
        <v>0</v>
      </c>
      <c r="K25" s="21">
        <v>1E-3</v>
      </c>
      <c r="L25" s="21">
        <f>E25*K25</f>
        <v>9.8900000000000008E-4</v>
      </c>
      <c r="P25" s="18" t="s">
        <v>48</v>
      </c>
      <c r="V25" s="22" t="s">
        <v>4</v>
      </c>
    </row>
    <row r="26" spans="1:22">
      <c r="D26" s="40" t="s">
        <v>79</v>
      </c>
      <c r="E26" s="41">
        <f>J26</f>
        <v>0</v>
      </c>
      <c r="H26" s="41">
        <f>SUM(H12:H25)</f>
        <v>0</v>
      </c>
      <c r="I26" s="41">
        <f>SUM(I12:I25)</f>
        <v>0</v>
      </c>
      <c r="J26" s="41">
        <f>SUM(J12:J25)</f>
        <v>0</v>
      </c>
      <c r="L26" s="42">
        <f>SUM(L12:L25)</f>
        <v>5.739695999999999E-2</v>
      </c>
      <c r="N26" s="43">
        <f>SUM(N12:N25)</f>
        <v>0</v>
      </c>
    </row>
    <row r="28" spans="1:22">
      <c r="B28" s="17" t="s">
        <v>80</v>
      </c>
    </row>
    <row r="29" spans="1:22">
      <c r="A29" s="15">
        <v>13</v>
      </c>
      <c r="B29" s="16" t="s">
        <v>81</v>
      </c>
      <c r="C29" s="17" t="s">
        <v>82</v>
      </c>
      <c r="D29" s="37" t="s">
        <v>83</v>
      </c>
      <c r="E29" s="19">
        <v>184</v>
      </c>
      <c r="F29" s="18" t="s">
        <v>68</v>
      </c>
      <c r="H29" s="20">
        <f>ROUND(E29*G29, 2)</f>
        <v>0</v>
      </c>
      <c r="J29" s="20">
        <f>ROUND(E29*G29, 2)</f>
        <v>0</v>
      </c>
      <c r="K29" s="21">
        <v>0.46166000000000001</v>
      </c>
      <c r="L29" s="21">
        <f>E29*K29</f>
        <v>84.945440000000005</v>
      </c>
      <c r="P29" s="18" t="s">
        <v>48</v>
      </c>
      <c r="V29" s="22" t="s">
        <v>5</v>
      </c>
    </row>
    <row r="30" spans="1:22" ht="25.5">
      <c r="A30" s="15">
        <v>14</v>
      </c>
      <c r="B30" s="16" t="s">
        <v>49</v>
      </c>
      <c r="C30" s="17" t="s">
        <v>84</v>
      </c>
      <c r="D30" s="37" t="s">
        <v>85</v>
      </c>
      <c r="E30" s="19">
        <v>184</v>
      </c>
      <c r="F30" s="18" t="s">
        <v>68</v>
      </c>
      <c r="H30" s="20">
        <f>ROUND(E30*G30, 2)</f>
        <v>0</v>
      </c>
      <c r="J30" s="20">
        <f>ROUND(E30*G30, 2)</f>
        <v>0</v>
      </c>
      <c r="K30" s="21">
        <v>5.6100000000000004E-3</v>
      </c>
      <c r="L30" s="21">
        <f>E30*K30</f>
        <v>1.03224</v>
      </c>
      <c r="P30" s="18" t="s">
        <v>48</v>
      </c>
      <c r="V30" s="22" t="s">
        <v>5</v>
      </c>
    </row>
    <row r="31" spans="1:22" ht="25.5">
      <c r="A31" s="15">
        <v>15</v>
      </c>
      <c r="B31" s="16" t="s">
        <v>81</v>
      </c>
      <c r="C31" s="17" t="s">
        <v>86</v>
      </c>
      <c r="D31" s="37" t="s">
        <v>87</v>
      </c>
      <c r="E31" s="19">
        <v>184</v>
      </c>
      <c r="F31" s="18" t="s">
        <v>68</v>
      </c>
      <c r="H31" s="20">
        <f>ROUND(E31*G31, 2)</f>
        <v>0</v>
      </c>
      <c r="J31" s="20">
        <f>ROUND(E31*G31, 2)</f>
        <v>0</v>
      </c>
      <c r="K31" s="21">
        <v>0.14871000000000001</v>
      </c>
      <c r="L31" s="21">
        <f>E31*K31</f>
        <v>27.362640000000003</v>
      </c>
      <c r="P31" s="18" t="s">
        <v>48</v>
      </c>
      <c r="V31" s="22" t="s">
        <v>5</v>
      </c>
    </row>
    <row r="32" spans="1:22">
      <c r="D32" s="40" t="s">
        <v>88</v>
      </c>
      <c r="E32" s="41">
        <f>J32</f>
        <v>0</v>
      </c>
      <c r="H32" s="41">
        <f>SUM(H28:H31)</f>
        <v>0</v>
      </c>
      <c r="I32" s="41">
        <f>SUM(I28:I31)</f>
        <v>0</v>
      </c>
      <c r="J32" s="41">
        <f>SUM(J28:J31)</f>
        <v>0</v>
      </c>
      <c r="L32" s="42">
        <f>SUM(L28:L31)</f>
        <v>113.34032000000001</v>
      </c>
      <c r="N32" s="43">
        <f>SUM(N28:N31)</f>
        <v>0</v>
      </c>
    </row>
    <row r="34" spans="1:22">
      <c r="B34" s="17" t="s">
        <v>89</v>
      </c>
    </row>
    <row r="35" spans="1:22" ht="25.5">
      <c r="A35" s="15">
        <v>16</v>
      </c>
      <c r="B35" s="16" t="s">
        <v>81</v>
      </c>
      <c r="C35" s="17" t="s">
        <v>90</v>
      </c>
      <c r="D35" s="37" t="s">
        <v>91</v>
      </c>
      <c r="E35" s="19">
        <v>4</v>
      </c>
      <c r="F35" s="18" t="s">
        <v>92</v>
      </c>
      <c r="H35" s="20">
        <f>ROUND(E35*G35, 2)</f>
        <v>0</v>
      </c>
      <c r="J35" s="20">
        <f>ROUND(E35*G35, 2)</f>
        <v>0</v>
      </c>
      <c r="K35" s="21">
        <v>0.29826000000000003</v>
      </c>
      <c r="L35" s="21">
        <f>E35*K35</f>
        <v>1.1930400000000001</v>
      </c>
      <c r="P35" s="18" t="s">
        <v>48</v>
      </c>
      <c r="V35" s="22" t="s">
        <v>5</v>
      </c>
    </row>
    <row r="36" spans="1:22">
      <c r="D36" s="40" t="s">
        <v>93</v>
      </c>
      <c r="E36" s="41">
        <f>J36</f>
        <v>0</v>
      </c>
      <c r="H36" s="41">
        <f>SUM(H34:H35)</f>
        <v>0</v>
      </c>
      <c r="I36" s="41">
        <f>SUM(I34:I35)</f>
        <v>0</v>
      </c>
      <c r="J36" s="41">
        <f>SUM(J34:J35)</f>
        <v>0</v>
      </c>
      <c r="L36" s="42">
        <f>SUM(L34:L35)</f>
        <v>1.1930400000000001</v>
      </c>
      <c r="N36" s="43">
        <f>SUM(N34:N35)</f>
        <v>0</v>
      </c>
    </row>
    <row r="38" spans="1:22">
      <c r="B38" s="17" t="s">
        <v>94</v>
      </c>
    </row>
    <row r="39" spans="1:22" ht="25.5">
      <c r="A39" s="15">
        <v>17</v>
      </c>
      <c r="B39" s="16" t="s">
        <v>81</v>
      </c>
      <c r="C39" s="17" t="s">
        <v>95</v>
      </c>
      <c r="D39" s="37" t="s">
        <v>96</v>
      </c>
      <c r="E39" s="19">
        <v>186</v>
      </c>
      <c r="F39" s="18" t="s">
        <v>97</v>
      </c>
      <c r="H39" s="20">
        <f>ROUND(E39*G39, 2)</f>
        <v>0</v>
      </c>
      <c r="J39" s="20">
        <f>ROUND(E39*G39, 2)</f>
        <v>0</v>
      </c>
      <c r="K39" s="21">
        <v>0.10562000000000001</v>
      </c>
      <c r="L39" s="21">
        <f>E39*K39</f>
        <v>19.645320000000002</v>
      </c>
      <c r="P39" s="18" t="s">
        <v>48</v>
      </c>
      <c r="V39" s="22" t="s">
        <v>5</v>
      </c>
    </row>
    <row r="40" spans="1:22">
      <c r="A40" s="15">
        <v>18</v>
      </c>
      <c r="B40" s="16" t="s">
        <v>75</v>
      </c>
      <c r="C40" s="17" t="s">
        <v>98</v>
      </c>
      <c r="D40" s="37" t="s">
        <v>99</v>
      </c>
      <c r="E40" s="19">
        <v>187.86</v>
      </c>
      <c r="F40" s="18" t="s">
        <v>92</v>
      </c>
      <c r="I40" s="20">
        <f>ROUND(E40*G40, 2)</f>
        <v>0</v>
      </c>
      <c r="J40" s="20">
        <f>ROUND(E40*G40, 2)</f>
        <v>0</v>
      </c>
      <c r="K40" s="21">
        <v>2.9000000000000001E-2</v>
      </c>
      <c r="L40" s="21">
        <f>E40*K40</f>
        <v>5.4479400000000009</v>
      </c>
      <c r="P40" s="18" t="s">
        <v>48</v>
      </c>
      <c r="V40" s="22" t="s">
        <v>4</v>
      </c>
    </row>
    <row r="41" spans="1:22" ht="25.5">
      <c r="A41" s="15">
        <v>19</v>
      </c>
      <c r="B41" s="16" t="s">
        <v>81</v>
      </c>
      <c r="C41" s="17" t="s">
        <v>100</v>
      </c>
      <c r="D41" s="37" t="s">
        <v>101</v>
      </c>
      <c r="E41" s="19">
        <v>139.684</v>
      </c>
      <c r="F41" s="18" t="s">
        <v>102</v>
      </c>
      <c r="H41" s="20">
        <f>ROUND(E41*G41, 2)</f>
        <v>0</v>
      </c>
      <c r="J41" s="20">
        <f>ROUND(E41*G41, 2)</f>
        <v>0</v>
      </c>
      <c r="P41" s="18" t="s">
        <v>48</v>
      </c>
      <c r="V41" s="22" t="s">
        <v>5</v>
      </c>
    </row>
    <row r="42" spans="1:22">
      <c r="D42" s="40" t="s">
        <v>103</v>
      </c>
      <c r="E42" s="41">
        <f>J42</f>
        <v>0</v>
      </c>
      <c r="H42" s="41">
        <f>SUM(H38:H41)</f>
        <v>0</v>
      </c>
      <c r="I42" s="41">
        <f>SUM(I38:I41)</f>
        <v>0</v>
      </c>
      <c r="J42" s="41">
        <f>SUM(J38:J41)</f>
        <v>0</v>
      </c>
      <c r="L42" s="42">
        <f>SUM(L38:L41)</f>
        <v>25.093260000000001</v>
      </c>
      <c r="N42" s="43">
        <f>SUM(N38:N41)</f>
        <v>0</v>
      </c>
    </row>
    <row r="44" spans="1:22">
      <c r="D44" s="40" t="s">
        <v>104</v>
      </c>
      <c r="E44" s="41">
        <f>J44</f>
        <v>0</v>
      </c>
      <c r="H44" s="41">
        <f>+H26+H32+H36+H42</f>
        <v>0</v>
      </c>
      <c r="I44" s="41">
        <f>+I26+I32+I36+I42</f>
        <v>0</v>
      </c>
      <c r="J44" s="41">
        <f>+J26+J32+J36+J42</f>
        <v>0</v>
      </c>
      <c r="L44" s="42">
        <f>+L26+L32+L36+L42</f>
        <v>139.68401696000001</v>
      </c>
      <c r="N44" s="43">
        <f>+N26+N32+N36+N42</f>
        <v>0</v>
      </c>
    </row>
    <row r="46" spans="1:22">
      <c r="D46" s="44" t="s">
        <v>105</v>
      </c>
      <c r="E46" s="41">
        <f>J46</f>
        <v>0</v>
      </c>
      <c r="H46" s="41">
        <f>+H44</f>
        <v>0</v>
      </c>
      <c r="I46" s="41">
        <f>+I44</f>
        <v>0</v>
      </c>
      <c r="J46" s="41">
        <f>+J44</f>
        <v>0</v>
      </c>
      <c r="L46" s="42">
        <f>+L44</f>
        <v>139.68401696000001</v>
      </c>
      <c r="N46" s="43">
        <f>+N44</f>
        <v>0</v>
      </c>
    </row>
  </sheetData>
  <printOptions horizontalCentered="1"/>
  <pageMargins left="0.39370078740157483" right="0.35433070866141736" top="0.62992125984251968" bottom="0.59055118110236227" header="0.51181102362204722" footer="0.35433070866141736"/>
  <pageSetup paperSize="9" orientation="portrait" r:id="rId1"/>
  <headerFooter alignWithMargins="0">
    <oddFooter>&amp;R&amp;"Arial Narrow,Obyčejné"&amp;8Strana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Zadanie</vt:lpstr>
      <vt:lpstr>Zadanie!Názvy_tlače</vt:lpstr>
      <vt:lpstr>Zadanie!Oblasť_tlače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Marián Gembala M.A.G</dc:creator>
  <cp:lastModifiedBy>Safrova</cp:lastModifiedBy>
  <cp:lastPrinted>2018-03-26T07:20:54Z</cp:lastPrinted>
  <dcterms:created xsi:type="dcterms:W3CDTF">1999-04-06T07:39:42Z</dcterms:created>
  <dcterms:modified xsi:type="dcterms:W3CDTF">2018-04-03T07:37:58Z</dcterms:modified>
</cp:coreProperties>
</file>