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EMAKO\Súťaže\Súťaže 2018\Obec Hladovka\Hladovka chodník §113-114\"/>
    </mc:Choice>
  </mc:AlternateContent>
  <bookViews>
    <workbookView xWindow="0" yWindow="0" windowWidth="20490" windowHeight="7755"/>
  </bookViews>
  <sheets>
    <sheet name="Zadanie" sheetId="5" r:id="rId1"/>
  </sheets>
  <definedNames>
    <definedName name="_FilterDatabase" hidden="1">#REF!</definedName>
    <definedName name="fakt1R">#REF!</definedName>
    <definedName name="_xlnm.Print_Titles" localSheetId="0">Zadanie!$8:$10</definedName>
    <definedName name="_xlnm.Print_Area" localSheetId="0">Zadanie!$A:$O</definedName>
  </definedNames>
  <calcPr calcId="162913"/>
</workbook>
</file>

<file path=xl/calcChain.xml><?xml version="1.0" encoding="utf-8"?>
<calcChain xmlns="http://schemas.openxmlformats.org/spreadsheetml/2006/main">
  <c r="J72" i="5" l="1"/>
  <c r="H72" i="5"/>
  <c r="J71" i="5"/>
  <c r="H71" i="5"/>
  <c r="J70" i="5"/>
  <c r="H70" i="5"/>
  <c r="J69" i="5"/>
  <c r="H69" i="5"/>
  <c r="N68" i="5"/>
  <c r="N73" i="5" s="1"/>
  <c r="L68" i="5"/>
  <c r="J68" i="5"/>
  <c r="H68" i="5"/>
  <c r="L67" i="5"/>
  <c r="J67" i="5"/>
  <c r="H67" i="5"/>
  <c r="L66" i="5"/>
  <c r="J66" i="5"/>
  <c r="H66" i="5"/>
  <c r="J65" i="5"/>
  <c r="H65" i="5"/>
  <c r="L64" i="5"/>
  <c r="J64" i="5"/>
  <c r="H64" i="5"/>
  <c r="L63" i="5"/>
  <c r="J63" i="5"/>
  <c r="I63" i="5"/>
  <c r="L62" i="5"/>
  <c r="J62" i="5"/>
  <c r="H62" i="5"/>
  <c r="L61" i="5"/>
  <c r="J61" i="5"/>
  <c r="H61" i="5"/>
  <c r="L60" i="5"/>
  <c r="J60" i="5"/>
  <c r="J73" i="5" s="1"/>
  <c r="E73" i="5" s="1"/>
  <c r="I60" i="5"/>
  <c r="I73" i="5" s="1"/>
  <c r="L59" i="5"/>
  <c r="J59" i="5"/>
  <c r="H59" i="5"/>
  <c r="L58" i="5"/>
  <c r="L73" i="5" s="1"/>
  <c r="J58" i="5"/>
  <c r="H58" i="5"/>
  <c r="H73" i="5" s="1"/>
  <c r="N55" i="5"/>
  <c r="L54" i="5"/>
  <c r="L55" i="5" s="1"/>
  <c r="J54" i="5"/>
  <c r="J55" i="5" s="1"/>
  <c r="E55" i="5" s="1"/>
  <c r="I54" i="5"/>
  <c r="I55" i="5" s="1"/>
  <c r="L53" i="5"/>
  <c r="J53" i="5"/>
  <c r="H53" i="5"/>
  <c r="H55" i="5" s="1"/>
  <c r="N50" i="5"/>
  <c r="I50" i="5"/>
  <c r="L49" i="5"/>
  <c r="J49" i="5"/>
  <c r="H49" i="5"/>
  <c r="L48" i="5"/>
  <c r="J48" i="5"/>
  <c r="H48" i="5"/>
  <c r="L47" i="5"/>
  <c r="J47" i="5"/>
  <c r="H47" i="5"/>
  <c r="L46" i="5"/>
  <c r="J46" i="5"/>
  <c r="H46" i="5"/>
  <c r="L45" i="5"/>
  <c r="L50" i="5" s="1"/>
  <c r="J45" i="5"/>
  <c r="J50" i="5" s="1"/>
  <c r="E50" i="5" s="1"/>
  <c r="H45" i="5"/>
  <c r="L44" i="5"/>
  <c r="J44" i="5"/>
  <c r="H44" i="5"/>
  <c r="L43" i="5"/>
  <c r="J43" i="5"/>
  <c r="H43" i="5"/>
  <c r="H50" i="5" s="1"/>
  <c r="N40" i="5"/>
  <c r="I40" i="5"/>
  <c r="L39" i="5"/>
  <c r="L40" i="5" s="1"/>
  <c r="J39" i="5"/>
  <c r="J40" i="5" s="1"/>
  <c r="E40" i="5" s="1"/>
  <c r="H39" i="5"/>
  <c r="H40" i="5" s="1"/>
  <c r="L35" i="5"/>
  <c r="J35" i="5"/>
  <c r="I35" i="5"/>
  <c r="J34" i="5"/>
  <c r="H34" i="5"/>
  <c r="J33" i="5"/>
  <c r="H33" i="5"/>
  <c r="J32" i="5"/>
  <c r="H32" i="5"/>
  <c r="L31" i="5"/>
  <c r="J31" i="5"/>
  <c r="I31" i="5"/>
  <c r="I36" i="5" s="1"/>
  <c r="J30" i="5"/>
  <c r="H30" i="5"/>
  <c r="L29" i="5"/>
  <c r="J29" i="5"/>
  <c r="I29" i="5"/>
  <c r="J28" i="5"/>
  <c r="H28" i="5"/>
  <c r="J27" i="5"/>
  <c r="H27" i="5"/>
  <c r="J26" i="5"/>
  <c r="H26" i="5"/>
  <c r="J25" i="5"/>
  <c r="H25" i="5"/>
  <c r="J24" i="5"/>
  <c r="H24" i="5"/>
  <c r="J23" i="5"/>
  <c r="H23" i="5"/>
  <c r="J22" i="5"/>
  <c r="H22" i="5"/>
  <c r="J21" i="5"/>
  <c r="H21" i="5"/>
  <c r="J20" i="5"/>
  <c r="H20" i="5"/>
  <c r="J19" i="5"/>
  <c r="H19" i="5"/>
  <c r="J18" i="5"/>
  <c r="H18" i="5"/>
  <c r="N17" i="5"/>
  <c r="N36" i="5" s="1"/>
  <c r="J17" i="5"/>
  <c r="H17" i="5"/>
  <c r="N16" i="5"/>
  <c r="J16" i="5"/>
  <c r="H16" i="5"/>
  <c r="N15" i="5"/>
  <c r="J15" i="5"/>
  <c r="H15" i="5"/>
  <c r="H36" i="5" s="1"/>
  <c r="L14" i="5"/>
  <c r="L36" i="5" s="1"/>
  <c r="J14" i="5"/>
  <c r="J36" i="5" s="1"/>
  <c r="H14" i="5"/>
  <c r="E36" i="5" l="1"/>
  <c r="J75" i="5"/>
  <c r="L75" i="5"/>
  <c r="L77" i="5" s="1"/>
  <c r="H75" i="5"/>
  <c r="H77" i="5" s="1"/>
  <c r="N75" i="5"/>
  <c r="N77" i="5" s="1"/>
  <c r="I75" i="5"/>
  <c r="I77" i="5" s="1"/>
  <c r="J77" i="5" l="1"/>
  <c r="E77" i="5" s="1"/>
  <c r="E75" i="5"/>
</calcChain>
</file>

<file path=xl/sharedStrings.xml><?xml version="1.0" encoding="utf-8"?>
<sst xmlns="http://schemas.openxmlformats.org/spreadsheetml/2006/main" count="346" uniqueCount="168">
  <si>
    <t>DPH</t>
  </si>
  <si>
    <t>Obdobie</t>
  </si>
  <si>
    <t>Mesiac 2011</t>
  </si>
  <si>
    <t>Konštrukcie</t>
  </si>
  <si>
    <t>D</t>
  </si>
  <si>
    <t>E</t>
  </si>
  <si>
    <t xml:space="preserve">Projektant: </t>
  </si>
  <si>
    <t xml:space="preserve">Dodávateľ: </t>
  </si>
  <si>
    <t xml:space="preserve">Dátum: </t>
  </si>
  <si>
    <t>Špecifikovaný</t>
  </si>
  <si>
    <t>Spolu</t>
  </si>
  <si>
    <t>Hmotnosť v tonách</t>
  </si>
  <si>
    <t>Suť v tonách</t>
  </si>
  <si>
    <t>materiál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</si>
  <si>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</si>
  <si>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</si>
  <si>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</si>
  <si>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</si>
  <si>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</si>
  <si>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</si>
  <si>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</si>
  <si>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Pozícia</t>
  </si>
  <si>
    <t>Vyňatý</t>
  </si>
  <si>
    <t>Vysoká sadzba</t>
  </si>
  <si>
    <t>Typ</t>
  </si>
  <si>
    <t>číslo</t>
  </si>
  <si>
    <t>cen.</t>
  </si>
  <si>
    <t>výkaz-výmer</t>
  </si>
  <si>
    <t>výmera</t>
  </si>
  <si>
    <t>jednotka</t>
  </si>
  <si>
    <t>cena</t>
  </si>
  <si>
    <t>a práce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</si>
  <si>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</si>
  <si>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</si>
  <si>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</si>
  <si>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</si>
  <si>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</si>
  <si>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</si>
  <si>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</si>
  <si>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Odberateľ: Obec Hladovka</t>
  </si>
  <si>
    <t xml:space="preserve">JKSO : </t>
  </si>
  <si>
    <t>Objekt : II.etapa</t>
  </si>
  <si>
    <t>PRÁCE A DODÁVKY HSV</t>
  </si>
  <si>
    <t>1 - ZEMNE PRÁCE</t>
  </si>
  <si>
    <t>271</t>
  </si>
  <si>
    <t xml:space="preserve">11001-1020   </t>
  </si>
  <si>
    <t>Vytýčenie inžinierských sietí vo svahu</t>
  </si>
  <si>
    <t>km</t>
  </si>
  <si>
    <t xml:space="preserve">                    </t>
  </si>
  <si>
    <t>221</t>
  </si>
  <si>
    <t xml:space="preserve">11310-7242   </t>
  </si>
  <si>
    <t>Odstránenie podkladov alebo krytov živičných hr. 50-100 mm, nad 200 m2</t>
  </si>
  <si>
    <t>m2</t>
  </si>
  <si>
    <t xml:space="preserve">11310-7243   </t>
  </si>
  <si>
    <t>Odstránenie podkladov alebo krytov živičných hr. 100-150 mm, nad 200 m2</t>
  </si>
  <si>
    <t>272</t>
  </si>
  <si>
    <t xml:space="preserve">11320-2111   </t>
  </si>
  <si>
    <t>Vytrhanie krajníkov alebo obrubníkov stojatých</t>
  </si>
  <si>
    <t>m</t>
  </si>
  <si>
    <t>001</t>
  </si>
  <si>
    <t xml:space="preserve">12090-1123   </t>
  </si>
  <si>
    <t>Búranie konštrukcií v odkopávkach muriva železobetonového alebo predpätého</t>
  </si>
  <si>
    <t>m3</t>
  </si>
  <si>
    <t xml:space="preserve">12110-1102   </t>
  </si>
  <si>
    <t>Odstránenie ornice s premiestnením do 100 m</t>
  </si>
  <si>
    <t xml:space="preserve">12210-1401   </t>
  </si>
  <si>
    <t>Výkopy v zemníku na suchu v horn. tr. 1-2 do 100 m3</t>
  </si>
  <si>
    <t xml:space="preserve">12220-2202   </t>
  </si>
  <si>
    <t>Odkopávky pre cesty v horn. tr. 3 nad 100 do 1 000 m3</t>
  </si>
  <si>
    <t xml:space="preserve">12220-2209   </t>
  </si>
  <si>
    <t>Príplatok za lepivosť horn. tr. 3 pre cesty</t>
  </si>
  <si>
    <t xml:space="preserve">13220-1201   </t>
  </si>
  <si>
    <t>Hĺbenie rýh šírka do 2 m v horn. tr. 3 do 100 m3</t>
  </si>
  <si>
    <t xml:space="preserve">13220-1209   </t>
  </si>
  <si>
    <t>Príplatok za lepivosť horniny tr.3 v rýhach š. do 200 cm</t>
  </si>
  <si>
    <t xml:space="preserve">16230-1102   </t>
  </si>
  <si>
    <t>Vodorovné premiestnenie výkopu do 1000 m horn. tr. 1-4</t>
  </si>
  <si>
    <t xml:space="preserve">17110-2101   </t>
  </si>
  <si>
    <t>Násypy pre diaľnice z hornín súdržných zhutnených do 95% PS</t>
  </si>
  <si>
    <t xml:space="preserve">17120-1202   </t>
  </si>
  <si>
    <t>Uloženie sypaniny na skládky nad 100 do 1 000 m3</t>
  </si>
  <si>
    <t xml:space="preserve">17410-1001   </t>
  </si>
  <si>
    <t>Zásyp zhutnený jám, šachiet, rýh, zárezov alebo okolo objektov do 100 m3</t>
  </si>
  <si>
    <t>MAT</t>
  </si>
  <si>
    <t xml:space="preserve">583 431070   </t>
  </si>
  <si>
    <t>Kamenivo drvené hrubé 4-8 N1</t>
  </si>
  <si>
    <t>t</t>
  </si>
  <si>
    <t xml:space="preserve">17510-1101   </t>
  </si>
  <si>
    <t>Obsyp potrubia bez prehodenia sypaniny</t>
  </si>
  <si>
    <t xml:space="preserve">583 438480   </t>
  </si>
  <si>
    <t>Kamenivo drvené hrubé 4-22</t>
  </si>
  <si>
    <t xml:space="preserve">18040-1211   </t>
  </si>
  <si>
    <t>Založenie lúčneho trávnika výsevom v rovine</t>
  </si>
  <si>
    <t xml:space="preserve">18110-2302   </t>
  </si>
  <si>
    <t>Úprava pláne na stavbách diaľnic v zárezoch so zhutnením</t>
  </si>
  <si>
    <t xml:space="preserve">18130-1101   </t>
  </si>
  <si>
    <t>Rozprestretie ornice, sklon do 1:5 do 500 m2 hr. do 10 cm</t>
  </si>
  <si>
    <t xml:space="preserve">005 724600   </t>
  </si>
  <si>
    <t>Zmes trávna tieňová technická</t>
  </si>
  <si>
    <t>kg</t>
  </si>
  <si>
    <t xml:space="preserve">1 - ZEMNE PRÁCE  spolu: </t>
  </si>
  <si>
    <t>4 - VODOROVNÉ KONŠTRUKCIE</t>
  </si>
  <si>
    <t xml:space="preserve">45154-1111   </t>
  </si>
  <si>
    <t>Lôžko pod potrubie, stoky v otvorenom výkope zo štrkodrvy</t>
  </si>
  <si>
    <t xml:space="preserve">4 - VODOROVNÉ KONŠTRUKCIE  spolu: </t>
  </si>
  <si>
    <t>5 - KOMUNIKÁCIE</t>
  </si>
  <si>
    <t xml:space="preserve">56486-1111   </t>
  </si>
  <si>
    <t>Podklad zo štrkodrte hr. 200 mm</t>
  </si>
  <si>
    <t xml:space="preserve">56487-1111   </t>
  </si>
  <si>
    <t>Podklad zo štrkodrte hr. 250 mm</t>
  </si>
  <si>
    <t xml:space="preserve">57311-1111   </t>
  </si>
  <si>
    <t>Postrek živ. infiltračný s posypom kam. z asfaltu 0,6 kg/m2</t>
  </si>
  <si>
    <t xml:space="preserve">57713-1211   </t>
  </si>
  <si>
    <t>Betón asfalt. tr. 2 stred. AC 11 (ABS), hrub. AC 16 (ABH), AC 8 (ABJ) š. do 3 m hr. 40 mm</t>
  </si>
  <si>
    <t xml:space="preserve">57714-1212   </t>
  </si>
  <si>
    <t>Betón asfalt. tr. 2 stred. AC 11 (ABS), hrub. AC 16 (ABH), AC 8 (ABJ) š. do 3 m hr. 50 mm</t>
  </si>
  <si>
    <t xml:space="preserve">57716-21p9   </t>
  </si>
  <si>
    <t>Betón asfaltový tr. 3 ložný AC11 O hr.100 mm</t>
  </si>
  <si>
    <t xml:space="preserve">59914-1111   </t>
  </si>
  <si>
    <t>Výplň škár  živičnou zálievkou alebo (BIGUMA)</t>
  </si>
  <si>
    <t xml:space="preserve">5 - KOMUNIKÁCIE  spolu: </t>
  </si>
  <si>
    <t>8 - RÚROVÉ VEDENIA</t>
  </si>
  <si>
    <t xml:space="preserve">82239-1111   </t>
  </si>
  <si>
    <t>Montáž potrubia z rúr železobetónových v otvorenom výkope do 20 % DN 400, tesnenie povrazcom a MC</t>
  </si>
  <si>
    <t xml:space="preserve">592 226580   </t>
  </si>
  <si>
    <t>Rúra TZR 101-40 d 40/250/6,5</t>
  </si>
  <si>
    <t>kus</t>
  </si>
  <si>
    <t xml:space="preserve">8 - RÚROVÉ VEDENIA  spolu: </t>
  </si>
  <si>
    <t>9 - OSTATNÉ KONŠTRUKCIE A PRÁCE</t>
  </si>
  <si>
    <t xml:space="preserve">91400-1111   </t>
  </si>
  <si>
    <t>Dočasné dopravné značenie</t>
  </si>
  <si>
    <t>súb</t>
  </si>
  <si>
    <t xml:space="preserve">91656-1111   </t>
  </si>
  <si>
    <t>Osadenie záhon. obrubníka betón. do lôžka z betónu tr. C 12/15 s bočnou oporou</t>
  </si>
  <si>
    <t xml:space="preserve">592 172100   </t>
  </si>
  <si>
    <t>Obrubník záhradný 100x5x20</t>
  </si>
  <si>
    <t xml:space="preserve">91713-1111   </t>
  </si>
  <si>
    <t>Osad. chodník. obrubníka kamen. ležatého bez opory do lôžka z betónu tr. C 12/15</t>
  </si>
  <si>
    <t xml:space="preserve">91786-2111   </t>
  </si>
  <si>
    <t>Osad. chodník. obrubníka betón. stojatého s oporou do lôžka z betónu tr. C 12/15</t>
  </si>
  <si>
    <t xml:space="preserve">592 174500   </t>
  </si>
  <si>
    <t>Obrubník chodníkový ABO 1-15 100x15x30</t>
  </si>
  <si>
    <t xml:space="preserve">91941-3111   </t>
  </si>
  <si>
    <t>Vtoková nádržka z betónu tr. C 8/10 pri priepuste z rúr DN do 800 mm</t>
  </si>
  <si>
    <t xml:space="preserve">91973-1123   </t>
  </si>
  <si>
    <t>Zarovnanie styčnej plochy podkladu alebo krytu živičného hr. 100-200 mm</t>
  </si>
  <si>
    <t xml:space="preserve">91973-5114   </t>
  </si>
  <si>
    <t>Rezanie stávajúceho živičného krytu alebo podkladu hr. 150-200 mm</t>
  </si>
  <si>
    <t xml:space="preserve">91973-5vp1   </t>
  </si>
  <si>
    <t>Preložka plynovej prípojky dĺžky 3m vrátane zemných prác</t>
  </si>
  <si>
    <t>013</t>
  </si>
  <si>
    <t xml:space="preserve">96902-1131   </t>
  </si>
  <si>
    <t>Vybúranie kanalizačného potrubia DN do 300 mm</t>
  </si>
  <si>
    <t>312</t>
  </si>
  <si>
    <t xml:space="preserve">97908-4413   </t>
  </si>
  <si>
    <t>Vodorovná doprava vybúraných hmôt do 1 km</t>
  </si>
  <si>
    <t xml:space="preserve">97908-4419   </t>
  </si>
  <si>
    <t>Príplatok za ďalší 1 km</t>
  </si>
  <si>
    <t xml:space="preserve">97908-7212   </t>
  </si>
  <si>
    <t>Nakladanie sute na dopravný prostriedok</t>
  </si>
  <si>
    <t xml:space="preserve">99822-5111   </t>
  </si>
  <si>
    <t>Presun hmôt pre pozemné komunikácie a plochy letísk, kryt živičný</t>
  </si>
  <si>
    <t xml:space="preserve">9 - OSTATNÉ KONŠTRUKCIE A PRÁCE  spolu: </t>
  </si>
  <si>
    <t xml:space="preserve">PRÁCE A DODÁVKY HSV  spolu: </t>
  </si>
  <si>
    <t>Za rozpočet celkom</t>
  </si>
  <si>
    <t xml:space="preserve">Spracoval:                         </t>
  </si>
  <si>
    <t>Výkaz výmer</t>
  </si>
  <si>
    <t>Stavba : Oprava chodníka v obci Hladovka pri štátnej ceste II/520.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</si>
</sst>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Sk&quot;;[Red]&quot;-&quot;#,##0&quot; Sk&quot;"/>
    <numFmt numFmtId="168" formatCode="0.000"/>
  </numFmts>
  <fonts count="19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sz val="18"/>
      <color theme="3"/>
      <name val="Calibri Light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7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2" applyNumberFormat="0" applyFill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4" fillId="0" borderId="0"/>
    <xf numFmtId="0" fontId="6" fillId="0" borderId="3" applyBorder="0">
      <alignment vertical="center"/>
    </xf>
    <xf numFmtId="0" fontId="12" fillId="0" borderId="0" applyNumberFormat="0" applyFill="0" applyBorder="0" applyAlignment="0" applyProtection="0"/>
    <xf numFmtId="0" fontId="6" fillId="0" borderId="3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6" applyNumberFormat="0" applyFill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</cellStyleXfs>
  <cellXfs count="46">
    <xf numFmtId="0" fontId="0" fillId="0" borderId="0" xfId="0"/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165" fontId="1" fillId="0" borderId="0" xfId="0" applyNumberFormat="1" applyFont="1" applyProtection="1"/>
    <xf numFmtId="4" fontId="1" fillId="0" borderId="0" xfId="0" applyNumberFormat="1" applyFont="1" applyProtection="1"/>
    <xf numFmtId="166" fontId="1" fillId="0" borderId="0" xfId="0" applyNumberFormat="1" applyFont="1" applyProtection="1"/>
    <xf numFmtId="49" fontId="1" fillId="0" borderId="0" xfId="0" applyNumberFormat="1" applyFont="1" applyProtection="1"/>
    <xf numFmtId="0" fontId="3" fillId="0" borderId="0" xfId="0" applyFont="1" applyProtection="1"/>
    <xf numFmtId="0" fontId="1" fillId="0" borderId="4" xfId="0" applyNumberFormat="1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68" fontId="1" fillId="0" borderId="0" xfId="0" applyNumberFormat="1" applyFont="1" applyAlignment="1" applyProtection="1">
      <alignment vertical="top"/>
    </xf>
    <xf numFmtId="0" fontId="13" fillId="0" borderId="0" xfId="27" applyFont="1"/>
    <xf numFmtId="0" fontId="14" fillId="0" borderId="0" xfId="27" applyFont="1"/>
    <xf numFmtId="49" fontId="14" fillId="0" borderId="0" xfId="27" applyNumberFormat="1" applyFont="1"/>
    <xf numFmtId="0" fontId="1" fillId="0" borderId="13" xfId="0" applyNumberFormat="1" applyFont="1" applyBorder="1" applyAlignment="1" applyProtection="1">
      <alignment horizontal="center"/>
    </xf>
    <xf numFmtId="0" fontId="1" fillId="0" borderId="14" xfId="0" applyNumberFormat="1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Continuous"/>
    </xf>
    <xf numFmtId="0" fontId="1" fillId="0" borderId="15" xfId="0" applyFont="1" applyBorder="1" applyAlignment="1" applyProtection="1">
      <alignment horizontal="centerContinuous"/>
    </xf>
    <xf numFmtId="0" fontId="1" fillId="0" borderId="10" xfId="0" applyFont="1" applyBorder="1" applyAlignment="1" applyProtection="1">
      <alignment horizontal="centerContinuous"/>
    </xf>
    <xf numFmtId="0" fontId="1" fillId="0" borderId="12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left" vertical="top" wrapText="1"/>
    </xf>
    <xf numFmtId="49" fontId="3" fillId="0" borderId="0" xfId="0" applyNumberFormat="1" applyFont="1" applyAlignment="1" applyProtection="1">
      <alignment vertical="top"/>
    </xf>
    <xf numFmtId="49" fontId="13" fillId="0" borderId="0" xfId="27" applyNumberFormat="1" applyFont="1"/>
    <xf numFmtId="49" fontId="1" fillId="0" borderId="0" xfId="0" applyNumberFormat="1" applyFont="1" applyAlignment="1" applyProtection="1">
      <alignment horizontal="right" vertical="top" wrapText="1"/>
    </xf>
    <xf numFmtId="4" fontId="3" fillId="0" borderId="0" xfId="0" applyNumberFormat="1" applyFont="1" applyAlignment="1" applyProtection="1">
      <alignment vertical="top"/>
    </xf>
    <xf numFmtId="166" fontId="3" fillId="0" borderId="0" xfId="0" applyNumberFormat="1" applyFont="1" applyAlignment="1" applyProtection="1">
      <alignment vertical="top"/>
    </xf>
    <xf numFmtId="165" fontId="3" fillId="0" borderId="0" xfId="0" applyNumberFormat="1" applyFont="1" applyAlignment="1" applyProtection="1">
      <alignment vertical="top"/>
    </xf>
    <xf numFmtId="49" fontId="3" fillId="0" borderId="0" xfId="0" applyNumberFormat="1" applyFont="1" applyAlignment="1" applyProtection="1">
      <alignment horizontal="left" vertical="top" wrapText="1"/>
    </xf>
    <xf numFmtId="0" fontId="2" fillId="0" borderId="0" xfId="0" applyFont="1" applyAlignment="1" applyProtection="1">
      <alignment horizontal="center"/>
    </xf>
  </cellXfs>
  <cellStyles count="52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20 % - zvýraznenie1" xfId="34" builtinId="30" hidden="1"/>
    <cellStyle name="20 % - zvýraznenie2" xfId="37" builtinId="34" hidden="1"/>
    <cellStyle name="20 % - zvýraznenie3" xfId="40" builtinId="38" hidden="1"/>
    <cellStyle name="20 % - zvýraznenie4" xfId="43" builtinId="42" hidden="1"/>
    <cellStyle name="20 % - zvýraznenie5" xfId="46" builtinId="46" hidden="1"/>
    <cellStyle name="20 % - zvýraznenie6" xfId="49" builtinId="50" hidden="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40 % - zvýraznenie1" xfId="35" builtinId="31" hidden="1"/>
    <cellStyle name="40 % - zvýraznenie2" xfId="38" builtinId="35" hidden="1"/>
    <cellStyle name="40 % - zvýraznenie3" xfId="41" builtinId="39" hidden="1"/>
    <cellStyle name="40 % - zvýraznenie4" xfId="44" builtinId="43" hidden="1"/>
    <cellStyle name="40 % - zvýraznenie5" xfId="47" builtinId="47" hidden="1"/>
    <cellStyle name="40 % - zvýraznenie6" xfId="50" builtinId="51" hidden="1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60 % - zvýraznenie1" xfId="36" builtinId="32" hidden="1"/>
    <cellStyle name="60 % - zvýraznenie2" xfId="39" builtinId="36" hidden="1"/>
    <cellStyle name="60 % - zvýraznenie3" xfId="42" builtinId="40" hidden="1"/>
    <cellStyle name="60 % - zvýraznenie4" xfId="45" builtinId="44" hidden="1"/>
    <cellStyle name="60 % - zvýraznenie5" xfId="48" builtinId="48" hidden="1"/>
    <cellStyle name="60 % - zvýraznenie6" xfId="51" builtinId="52" hidden="1"/>
    <cellStyle name="Celkem" xfId="24"/>
    <cellStyle name="data" xfId="25"/>
    <cellStyle name="Název" xfId="26"/>
    <cellStyle name="Normálne" xfId="0" builtinId="0"/>
    <cellStyle name="normálne_KLs" xfId="27"/>
    <cellStyle name="Spolu" xfId="33" builtinId="25" hidden="1"/>
    <cellStyle name="TEXT" xfId="28"/>
    <cellStyle name="Text upozornění" xfId="29"/>
    <cellStyle name="Text upozornenia" xfId="32" builtinId="11" hidden="1"/>
    <cellStyle name="TEXT1" xfId="30"/>
    <cellStyle name="Titul" xfId="31" builtinId="15" hidde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7"/>
  <sheetViews>
    <sheetView showGridLines="0" tabSelected="1" workbookViewId="0">
      <selection activeCell="AE20" sqref="AE20"/>
    </sheetView>
  </sheetViews>
  <sheetFormatPr defaultColWidth="9.140625" defaultRowHeight="12.75"/>
  <cols>
    <col min="1" max="1" width="6.7109375" style="15" customWidth="1"/>
    <col min="2" max="2" width="3.7109375" style="16" customWidth="1"/>
    <col min="3" max="3" width="13" style="17" customWidth="1"/>
    <col min="4" max="4" width="35.7109375" style="37" customWidth="1"/>
    <col min="5" max="5" width="10.7109375" style="19" customWidth="1"/>
    <col min="6" max="6" width="5.28515625" style="18" customWidth="1"/>
    <col min="7" max="7" width="8.7109375" style="20" customWidth="1"/>
    <col min="8" max="9" width="9.7109375" style="20" hidden="1" customWidth="1"/>
    <col min="10" max="10" width="9.7109375" style="20" customWidth="1"/>
    <col min="11" max="11" width="7.42578125" style="21" hidden="1" customWidth="1"/>
    <col min="12" max="12" width="8.28515625" style="21" hidden="1" customWidth="1"/>
    <col min="13" max="13" width="9.140625" style="19" hidden="1" customWidth="1"/>
    <col min="14" max="14" width="7" style="19" hidden="1" customWidth="1"/>
    <col min="15" max="15" width="3.5703125" style="18" customWidth="1"/>
    <col min="16" max="16" width="12.7109375" style="18" hidden="1" customWidth="1"/>
    <col min="17" max="19" width="13.28515625" style="19" hidden="1" customWidth="1"/>
    <col min="20" max="20" width="10.5703125" style="22" hidden="1" customWidth="1"/>
    <col min="21" max="21" width="10.28515625" style="22" hidden="1" customWidth="1"/>
    <col min="22" max="22" width="5.7109375" style="22" hidden="1" customWidth="1"/>
    <col min="23" max="23" width="9.140625" style="23"/>
    <col min="24" max="25" width="5.7109375" style="18" customWidth="1"/>
    <col min="26" max="26" width="7.5703125" style="18" customWidth="1"/>
    <col min="27" max="27" width="24.85546875" style="18" customWidth="1"/>
    <col min="28" max="28" width="4.28515625" style="18" customWidth="1"/>
    <col min="29" max="29" width="8.28515625" style="18" customWidth="1"/>
    <col min="30" max="30" width="8.7109375" style="18" customWidth="1"/>
    <col min="31" max="34" width="9.140625" style="18"/>
    <col min="35" max="16384" width="9.140625" style="1"/>
  </cols>
  <sheetData>
    <row r="1" spans="1:34">
      <c r="A1" s="8" t="s">
        <v>39</v>
      </c>
      <c r="B1" s="1"/>
      <c r="C1" s="1"/>
      <c r="D1" s="1"/>
      <c r="E1" s="8" t="s">
        <v>165</v>
      </c>
      <c r="F1" s="1"/>
      <c r="G1" s="5"/>
      <c r="H1" s="1"/>
      <c r="I1" s="1"/>
      <c r="J1" s="5"/>
      <c r="K1" s="6"/>
      <c r="L1" s="1"/>
      <c r="M1" s="1"/>
      <c r="N1" s="1"/>
      <c r="O1" s="1"/>
      <c r="P1" s="1"/>
      <c r="Q1" s="4"/>
      <c r="R1" s="4"/>
      <c r="S1" s="4"/>
      <c r="T1" s="1"/>
      <c r="U1" s="1"/>
      <c r="V1" s="1"/>
      <c r="W1" s="1"/>
      <c r="X1" s="1"/>
      <c r="Y1" s="1"/>
      <c r="Z1" s="24"/>
      <c r="AA1" s="39"/>
      <c r="AB1" s="24"/>
      <c r="AC1" s="24"/>
      <c r="AD1" s="24" t="s">
        <v>1</v>
      </c>
      <c r="AE1" s="1"/>
      <c r="AF1" s="1"/>
      <c r="AG1" s="1"/>
      <c r="AH1" s="1"/>
    </row>
    <row r="2" spans="1:34">
      <c r="A2" s="8" t="s">
        <v>6</v>
      </c>
      <c r="B2" s="1"/>
      <c r="C2" s="1"/>
      <c r="D2" s="1"/>
      <c r="E2" s="8" t="s">
        <v>40</v>
      </c>
      <c r="F2" s="1"/>
      <c r="G2" s="5"/>
      <c r="H2" s="7"/>
      <c r="I2" s="1"/>
      <c r="J2" s="5"/>
      <c r="K2" s="6"/>
      <c r="L2" s="1"/>
      <c r="M2" s="1"/>
      <c r="N2" s="1"/>
      <c r="O2" s="1"/>
      <c r="P2" s="1"/>
      <c r="Q2" s="4"/>
      <c r="R2" s="4"/>
      <c r="S2" s="4"/>
      <c r="T2" s="1"/>
      <c r="U2" s="1"/>
      <c r="V2" s="1"/>
      <c r="W2" s="1"/>
      <c r="X2" s="1"/>
      <c r="Y2" s="1"/>
      <c r="Z2" s="24"/>
      <c r="AA2" s="25"/>
      <c r="AB2" s="25"/>
      <c r="AC2" s="25"/>
      <c r="AD2" s="26"/>
      <c r="AE2" s="1"/>
      <c r="AF2" s="1"/>
      <c r="AG2" s="1"/>
      <c r="AH2" s="1"/>
    </row>
    <row r="3" spans="1:34">
      <c r="A3" s="8" t="s">
        <v>7</v>
      </c>
      <c r="B3" s="1"/>
      <c r="C3" s="1"/>
      <c r="D3" s="1"/>
      <c r="E3" s="8" t="s">
        <v>8</v>
      </c>
      <c r="F3" s="1"/>
      <c r="G3" s="5"/>
      <c r="H3" s="1"/>
      <c r="I3" s="1"/>
      <c r="J3" s="5"/>
      <c r="K3" s="6"/>
      <c r="L3" s="1"/>
      <c r="M3" s="1"/>
      <c r="N3" s="1"/>
      <c r="O3" s="1"/>
      <c r="P3" s="1"/>
      <c r="Q3" s="4"/>
      <c r="R3" s="4"/>
      <c r="S3" s="4"/>
      <c r="T3" s="1"/>
      <c r="U3" s="1"/>
      <c r="V3" s="1"/>
      <c r="W3" s="1"/>
      <c r="X3" s="1"/>
      <c r="Y3" s="1"/>
      <c r="Z3" s="24"/>
      <c r="AA3" s="25"/>
      <c r="AB3" s="25"/>
      <c r="AC3" s="25"/>
      <c r="AD3" s="26" t="s">
        <v>2</v>
      </c>
      <c r="AE3" s="1"/>
      <c r="AF3" s="1"/>
      <c r="AG3" s="1"/>
      <c r="AH3" s="1"/>
    </row>
    <row r="4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  <c r="R4" s="4"/>
      <c r="S4" s="4"/>
      <c r="T4" s="1"/>
      <c r="U4" s="1"/>
      <c r="V4" s="1"/>
      <c r="W4" s="1"/>
      <c r="X4" s="1"/>
      <c r="Y4" s="1"/>
      <c r="Z4" s="24"/>
      <c r="AA4" s="25"/>
      <c r="AB4" s="25"/>
      <c r="AC4" s="25"/>
      <c r="AD4" s="26"/>
      <c r="AE4" s="1"/>
      <c r="AF4" s="1"/>
      <c r="AG4" s="1"/>
      <c r="AH4" s="1"/>
    </row>
    <row r="5" spans="1:34">
      <c r="A5" s="8" t="s">
        <v>167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"/>
      <c r="R5" s="4"/>
      <c r="S5" s="4"/>
      <c r="T5" s="1"/>
      <c r="U5" s="1"/>
      <c r="V5" s="1"/>
      <c r="W5" s="1"/>
      <c r="X5" s="1"/>
      <c r="Y5" s="1"/>
      <c r="Z5" s="24"/>
      <c r="AA5" s="25"/>
      <c r="AB5" s="25"/>
      <c r="AC5" s="25"/>
      <c r="AD5" s="26" t="s">
        <v>2</v>
      </c>
      <c r="AE5" s="1"/>
      <c r="AF5" s="1"/>
      <c r="AG5" s="1"/>
      <c r="AH5" s="1"/>
    </row>
    <row r="6" spans="1:34">
      <c r="A6" s="8" t="s">
        <v>41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4"/>
      <c r="R6" s="4"/>
      <c r="S6" s="4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4"/>
      <c r="R7" s="4"/>
      <c r="S7" s="4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4.25" thickBot="1">
      <c r="A8" s="1"/>
      <c r="B8" s="2"/>
      <c r="C8" s="3"/>
      <c r="D8" s="45" t="s">
        <v>166</v>
      </c>
      <c r="E8" s="4"/>
      <c r="F8" s="1"/>
      <c r="G8" s="5"/>
      <c r="H8" s="5"/>
      <c r="I8" s="5"/>
      <c r="J8" s="5"/>
      <c r="K8" s="6"/>
      <c r="L8" s="6"/>
      <c r="M8" s="4"/>
      <c r="N8" s="4"/>
      <c r="O8" s="1"/>
      <c r="P8" s="1"/>
      <c r="Q8" s="4"/>
      <c r="R8" s="4"/>
      <c r="S8" s="4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3.5" thickTop="1">
      <c r="A9" s="29" t="s">
        <v>14</v>
      </c>
      <c r="B9" s="29" t="s">
        <v>15</v>
      </c>
      <c r="C9" s="29" t="s">
        <v>16</v>
      </c>
      <c r="D9" s="29" t="s">
        <v>17</v>
      </c>
      <c r="E9" s="29" t="s">
        <v>18</v>
      </c>
      <c r="F9" s="29" t="s">
        <v>19</v>
      </c>
      <c r="G9" s="29" t="s">
        <v>20</v>
      </c>
      <c r="H9" s="29" t="s">
        <v>3</v>
      </c>
      <c r="I9" s="29" t="s">
        <v>9</v>
      </c>
      <c r="J9" s="29" t="s">
        <v>10</v>
      </c>
      <c r="K9" s="30" t="s">
        <v>11</v>
      </c>
      <c r="L9" s="31"/>
      <c r="M9" s="32" t="s">
        <v>12</v>
      </c>
      <c r="N9" s="31"/>
      <c r="O9" s="29" t="s">
        <v>0</v>
      </c>
      <c r="P9" s="27" t="s">
        <v>21</v>
      </c>
      <c r="Q9" s="9" t="s">
        <v>18</v>
      </c>
      <c r="R9" s="9" t="s">
        <v>18</v>
      </c>
      <c r="S9" s="10" t="s">
        <v>18</v>
      </c>
      <c r="T9" s="13" t="s">
        <v>22</v>
      </c>
      <c r="U9" s="13" t="s">
        <v>23</v>
      </c>
      <c r="V9" s="13" t="s">
        <v>24</v>
      </c>
      <c r="W9" s="14"/>
      <c r="X9" s="14"/>
      <c r="Y9" s="14"/>
      <c r="Z9" s="36"/>
      <c r="AA9" s="36"/>
      <c r="AB9" s="1"/>
      <c r="AC9" s="1"/>
      <c r="AD9" s="1"/>
      <c r="AE9" s="1"/>
      <c r="AF9" s="1"/>
      <c r="AG9" s="1"/>
      <c r="AH9" s="1"/>
    </row>
    <row r="10" spans="1:34" ht="13.5" thickBot="1">
      <c r="A10" s="33" t="s">
        <v>25</v>
      </c>
      <c r="B10" s="33" t="s">
        <v>26</v>
      </c>
      <c r="C10" s="34"/>
      <c r="D10" s="33" t="s">
        <v>27</v>
      </c>
      <c r="E10" s="33" t="s">
        <v>28</v>
      </c>
      <c r="F10" s="33" t="s">
        <v>29</v>
      </c>
      <c r="G10" s="33" t="s">
        <v>30</v>
      </c>
      <c r="H10" s="33" t="s">
        <v>31</v>
      </c>
      <c r="I10" s="33" t="s">
        <v>13</v>
      </c>
      <c r="J10" s="33"/>
      <c r="K10" s="33" t="s">
        <v>20</v>
      </c>
      <c r="L10" s="33" t="s">
        <v>10</v>
      </c>
      <c r="M10" s="35" t="s">
        <v>20</v>
      </c>
      <c r="N10" s="33" t="s">
        <v>10</v>
      </c>
      <c r="O10" s="33" t="s">
        <v>32</v>
      </c>
      <c r="P10" s="28"/>
      <c r="Q10" s="11" t="s">
        <v>33</v>
      </c>
      <c r="R10" s="11" t="s">
        <v>34</v>
      </c>
      <c r="S10" s="12" t="s">
        <v>35</v>
      </c>
      <c r="T10" s="13" t="s">
        <v>36</v>
      </c>
      <c r="U10" s="13" t="s">
        <v>37</v>
      </c>
      <c r="V10" s="13" t="s">
        <v>38</v>
      </c>
      <c r="W10" s="14"/>
      <c r="X10" s="1"/>
      <c r="Y10" s="1"/>
      <c r="Z10" s="36"/>
      <c r="AA10" s="36"/>
      <c r="AB10" s="1"/>
      <c r="AC10" s="1"/>
      <c r="AD10" s="1"/>
      <c r="AE10" s="1"/>
      <c r="AF10" s="1"/>
      <c r="AG10" s="1"/>
      <c r="AH10" s="1"/>
    </row>
    <row r="11" spans="1:34" ht="13.5" thickTop="1"/>
    <row r="12" spans="1:34">
      <c r="B12" s="38" t="s">
        <v>42</v>
      </c>
    </row>
    <row r="13" spans="1:34">
      <c r="B13" s="17" t="s">
        <v>43</v>
      </c>
    </row>
    <row r="14" spans="1:34">
      <c r="A14" s="15">
        <v>1</v>
      </c>
      <c r="B14" s="16" t="s">
        <v>44</v>
      </c>
      <c r="C14" s="17" t="s">
        <v>45</v>
      </c>
      <c r="D14" s="37" t="s">
        <v>46</v>
      </c>
      <c r="E14" s="19">
        <v>0.76100000000000001</v>
      </c>
      <c r="F14" s="18" t="s">
        <v>47</v>
      </c>
      <c r="H14" s="20">
        <f t="shared" ref="H14:H28" si="0">ROUND(E14*G14, 2)</f>
        <v>0</v>
      </c>
      <c r="J14" s="20">
        <f t="shared" ref="J14:J35" si="1">ROUND(E14*G14, 2)</f>
        <v>0</v>
      </c>
      <c r="K14" s="21">
        <v>0.61312999999999995</v>
      </c>
      <c r="L14" s="21">
        <f>E14*K14</f>
        <v>0.46659192999999999</v>
      </c>
      <c r="P14" s="18" t="s">
        <v>48</v>
      </c>
      <c r="V14" s="22" t="s">
        <v>5</v>
      </c>
    </row>
    <row r="15" spans="1:34" ht="25.5">
      <c r="A15" s="15">
        <v>2</v>
      </c>
      <c r="B15" s="16" t="s">
        <v>49</v>
      </c>
      <c r="C15" s="17" t="s">
        <v>50</v>
      </c>
      <c r="D15" s="37" t="s">
        <v>51</v>
      </c>
      <c r="E15" s="19">
        <v>1518</v>
      </c>
      <c r="F15" s="18" t="s">
        <v>52</v>
      </c>
      <c r="H15" s="20">
        <f t="shared" si="0"/>
        <v>0</v>
      </c>
      <c r="J15" s="20">
        <f t="shared" si="1"/>
        <v>0</v>
      </c>
      <c r="M15" s="19">
        <v>0.18099999999999999</v>
      </c>
      <c r="N15" s="19">
        <f>E15*M15</f>
        <v>274.75799999999998</v>
      </c>
      <c r="P15" s="18" t="s">
        <v>48</v>
      </c>
      <c r="V15" s="22" t="s">
        <v>5</v>
      </c>
    </row>
    <row r="16" spans="1:34" ht="25.5">
      <c r="A16" s="15">
        <v>3</v>
      </c>
      <c r="B16" s="16" t="s">
        <v>49</v>
      </c>
      <c r="C16" s="17" t="s">
        <v>53</v>
      </c>
      <c r="D16" s="37" t="s">
        <v>54</v>
      </c>
      <c r="E16" s="19">
        <v>228</v>
      </c>
      <c r="F16" s="18" t="s">
        <v>52</v>
      </c>
      <c r="H16" s="20">
        <f t="shared" si="0"/>
        <v>0</v>
      </c>
      <c r="J16" s="20">
        <f t="shared" si="1"/>
        <v>0</v>
      </c>
      <c r="M16" s="19">
        <v>0.316</v>
      </c>
      <c r="N16" s="19">
        <f>E16*M16</f>
        <v>72.048000000000002</v>
      </c>
      <c r="P16" s="18" t="s">
        <v>48</v>
      </c>
      <c r="V16" s="22" t="s">
        <v>5</v>
      </c>
    </row>
    <row r="17" spans="1:22">
      <c r="A17" s="15">
        <v>4</v>
      </c>
      <c r="B17" s="16" t="s">
        <v>55</v>
      </c>
      <c r="C17" s="17" t="s">
        <v>56</v>
      </c>
      <c r="D17" s="37" t="s">
        <v>57</v>
      </c>
      <c r="E17" s="19">
        <v>755</v>
      </c>
      <c r="F17" s="18" t="s">
        <v>58</v>
      </c>
      <c r="H17" s="20">
        <f t="shared" si="0"/>
        <v>0</v>
      </c>
      <c r="J17" s="20">
        <f t="shared" si="1"/>
        <v>0</v>
      </c>
      <c r="M17" s="19">
        <v>0.14499999999999999</v>
      </c>
      <c r="N17" s="19">
        <f>E17*M17</f>
        <v>109.47499999999999</v>
      </c>
      <c r="P17" s="18" t="s">
        <v>48</v>
      </c>
      <c r="V17" s="22" t="s">
        <v>5</v>
      </c>
    </row>
    <row r="18" spans="1:22" ht="25.5">
      <c r="A18" s="15">
        <v>5</v>
      </c>
      <c r="B18" s="16" t="s">
        <v>59</v>
      </c>
      <c r="C18" s="17" t="s">
        <v>60</v>
      </c>
      <c r="D18" s="37" t="s">
        <v>61</v>
      </c>
      <c r="E18" s="19">
        <v>17</v>
      </c>
      <c r="F18" s="18" t="s">
        <v>62</v>
      </c>
      <c r="H18" s="20">
        <f t="shared" si="0"/>
        <v>0</v>
      </c>
      <c r="J18" s="20">
        <f t="shared" si="1"/>
        <v>0</v>
      </c>
      <c r="P18" s="18" t="s">
        <v>48</v>
      </c>
      <c r="V18" s="22" t="s">
        <v>5</v>
      </c>
    </row>
    <row r="19" spans="1:22">
      <c r="A19" s="15">
        <v>6</v>
      </c>
      <c r="B19" s="16" t="s">
        <v>55</v>
      </c>
      <c r="C19" s="17" t="s">
        <v>63</v>
      </c>
      <c r="D19" s="37" t="s">
        <v>64</v>
      </c>
      <c r="E19" s="19">
        <v>3</v>
      </c>
      <c r="F19" s="18" t="s">
        <v>62</v>
      </c>
      <c r="H19" s="20">
        <f t="shared" si="0"/>
        <v>0</v>
      </c>
      <c r="J19" s="20">
        <f t="shared" si="1"/>
        <v>0</v>
      </c>
      <c r="P19" s="18" t="s">
        <v>48</v>
      </c>
      <c r="V19" s="22" t="s">
        <v>5</v>
      </c>
    </row>
    <row r="20" spans="1:22">
      <c r="A20" s="15">
        <v>7</v>
      </c>
      <c r="B20" s="16" t="s">
        <v>59</v>
      </c>
      <c r="C20" s="17" t="s">
        <v>65</v>
      </c>
      <c r="D20" s="37" t="s">
        <v>66</v>
      </c>
      <c r="E20" s="19">
        <v>2.25</v>
      </c>
      <c r="F20" s="18" t="s">
        <v>62</v>
      </c>
      <c r="H20" s="20">
        <f t="shared" si="0"/>
        <v>0</v>
      </c>
      <c r="J20" s="20">
        <f t="shared" si="1"/>
        <v>0</v>
      </c>
      <c r="P20" s="18" t="s">
        <v>48</v>
      </c>
      <c r="V20" s="22" t="s">
        <v>5</v>
      </c>
    </row>
    <row r="21" spans="1:22">
      <c r="A21" s="15">
        <v>8</v>
      </c>
      <c r="B21" s="16" t="s">
        <v>59</v>
      </c>
      <c r="C21" s="17" t="s">
        <v>67</v>
      </c>
      <c r="D21" s="37" t="s">
        <v>68</v>
      </c>
      <c r="E21" s="19">
        <v>387</v>
      </c>
      <c r="F21" s="18" t="s">
        <v>62</v>
      </c>
      <c r="H21" s="20">
        <f t="shared" si="0"/>
        <v>0</v>
      </c>
      <c r="J21" s="20">
        <f t="shared" si="1"/>
        <v>0</v>
      </c>
      <c r="P21" s="18" t="s">
        <v>48</v>
      </c>
      <c r="V21" s="22" t="s">
        <v>5</v>
      </c>
    </row>
    <row r="22" spans="1:22">
      <c r="A22" s="15">
        <v>9</v>
      </c>
      <c r="B22" s="16" t="s">
        <v>59</v>
      </c>
      <c r="C22" s="17" t="s">
        <v>69</v>
      </c>
      <c r="D22" s="37" t="s">
        <v>70</v>
      </c>
      <c r="E22" s="19">
        <v>193.5</v>
      </c>
      <c r="F22" s="18" t="s">
        <v>62</v>
      </c>
      <c r="H22" s="20">
        <f t="shared" si="0"/>
        <v>0</v>
      </c>
      <c r="J22" s="20">
        <f t="shared" si="1"/>
        <v>0</v>
      </c>
      <c r="P22" s="18" t="s">
        <v>48</v>
      </c>
      <c r="V22" s="22" t="s">
        <v>5</v>
      </c>
    </row>
    <row r="23" spans="1:22">
      <c r="A23" s="15">
        <v>10</v>
      </c>
      <c r="B23" s="16" t="s">
        <v>55</v>
      </c>
      <c r="C23" s="17" t="s">
        <v>71</v>
      </c>
      <c r="D23" s="37" t="s">
        <v>72</v>
      </c>
      <c r="E23" s="19">
        <v>78</v>
      </c>
      <c r="F23" s="18" t="s">
        <v>62</v>
      </c>
      <c r="H23" s="20">
        <f t="shared" si="0"/>
        <v>0</v>
      </c>
      <c r="J23" s="20">
        <f t="shared" si="1"/>
        <v>0</v>
      </c>
      <c r="P23" s="18" t="s">
        <v>48</v>
      </c>
      <c r="V23" s="22" t="s">
        <v>5</v>
      </c>
    </row>
    <row r="24" spans="1:22">
      <c r="A24" s="15">
        <v>11</v>
      </c>
      <c r="B24" s="16" t="s">
        <v>55</v>
      </c>
      <c r="C24" s="17" t="s">
        <v>73</v>
      </c>
      <c r="D24" s="37" t="s">
        <v>74</v>
      </c>
      <c r="E24" s="19">
        <v>39</v>
      </c>
      <c r="F24" s="18" t="s">
        <v>62</v>
      </c>
      <c r="H24" s="20">
        <f t="shared" si="0"/>
        <v>0</v>
      </c>
      <c r="J24" s="20">
        <f t="shared" si="1"/>
        <v>0</v>
      </c>
      <c r="P24" s="18" t="s">
        <v>48</v>
      </c>
      <c r="V24" s="22" t="s">
        <v>5</v>
      </c>
    </row>
    <row r="25" spans="1:22" ht="25.5">
      <c r="A25" s="15">
        <v>12</v>
      </c>
      <c r="B25" s="16" t="s">
        <v>55</v>
      </c>
      <c r="C25" s="17" t="s">
        <v>75</v>
      </c>
      <c r="D25" s="37" t="s">
        <v>76</v>
      </c>
      <c r="E25" s="19">
        <v>177.15</v>
      </c>
      <c r="F25" s="18" t="s">
        <v>62</v>
      </c>
      <c r="H25" s="20">
        <f t="shared" si="0"/>
        <v>0</v>
      </c>
      <c r="J25" s="20">
        <f t="shared" si="1"/>
        <v>0</v>
      </c>
      <c r="P25" s="18" t="s">
        <v>48</v>
      </c>
      <c r="V25" s="22" t="s">
        <v>5</v>
      </c>
    </row>
    <row r="26" spans="1:22" ht="25.5">
      <c r="A26" s="15">
        <v>13</v>
      </c>
      <c r="B26" s="16" t="s">
        <v>59</v>
      </c>
      <c r="C26" s="17" t="s">
        <v>77</v>
      </c>
      <c r="D26" s="37" t="s">
        <v>78</v>
      </c>
      <c r="E26" s="19">
        <v>78</v>
      </c>
      <c r="F26" s="18" t="s">
        <v>62</v>
      </c>
      <c r="H26" s="20">
        <f t="shared" si="0"/>
        <v>0</v>
      </c>
      <c r="J26" s="20">
        <f t="shared" si="1"/>
        <v>0</v>
      </c>
      <c r="P26" s="18" t="s">
        <v>48</v>
      </c>
      <c r="V26" s="22" t="s">
        <v>5</v>
      </c>
    </row>
    <row r="27" spans="1:22">
      <c r="A27" s="15">
        <v>14</v>
      </c>
      <c r="B27" s="16" t="s">
        <v>59</v>
      </c>
      <c r="C27" s="17" t="s">
        <v>79</v>
      </c>
      <c r="D27" s="37" t="s">
        <v>80</v>
      </c>
      <c r="E27" s="19">
        <v>177.15</v>
      </c>
      <c r="F27" s="18" t="s">
        <v>62</v>
      </c>
      <c r="H27" s="20">
        <f t="shared" si="0"/>
        <v>0</v>
      </c>
      <c r="J27" s="20">
        <f t="shared" si="1"/>
        <v>0</v>
      </c>
      <c r="P27" s="18" t="s">
        <v>48</v>
      </c>
      <c r="V27" s="22" t="s">
        <v>5</v>
      </c>
    </row>
    <row r="28" spans="1:22" ht="25.5">
      <c r="A28" s="15">
        <v>15</v>
      </c>
      <c r="B28" s="16" t="s">
        <v>59</v>
      </c>
      <c r="C28" s="17" t="s">
        <v>81</v>
      </c>
      <c r="D28" s="37" t="s">
        <v>82</v>
      </c>
      <c r="E28" s="19">
        <v>55</v>
      </c>
      <c r="F28" s="18" t="s">
        <v>62</v>
      </c>
      <c r="H28" s="20">
        <f t="shared" si="0"/>
        <v>0</v>
      </c>
      <c r="J28" s="20">
        <f t="shared" si="1"/>
        <v>0</v>
      </c>
      <c r="P28" s="18" t="s">
        <v>48</v>
      </c>
      <c r="V28" s="22" t="s">
        <v>5</v>
      </c>
    </row>
    <row r="29" spans="1:22">
      <c r="A29" s="15">
        <v>16</v>
      </c>
      <c r="B29" s="16" t="s">
        <v>83</v>
      </c>
      <c r="C29" s="17" t="s">
        <v>84</v>
      </c>
      <c r="D29" s="37" t="s">
        <v>85</v>
      </c>
      <c r="E29" s="19">
        <v>37.950000000000003</v>
      </c>
      <c r="F29" s="18" t="s">
        <v>86</v>
      </c>
      <c r="I29" s="20">
        <f>ROUND(E29*G29, 2)</f>
        <v>0</v>
      </c>
      <c r="J29" s="20">
        <f t="shared" si="1"/>
        <v>0</v>
      </c>
      <c r="K29" s="21">
        <v>1</v>
      </c>
      <c r="L29" s="21">
        <f>E29*K29</f>
        <v>37.950000000000003</v>
      </c>
      <c r="P29" s="18" t="s">
        <v>48</v>
      </c>
      <c r="V29" s="22" t="s">
        <v>4</v>
      </c>
    </row>
    <row r="30" spans="1:22">
      <c r="A30" s="15">
        <v>17</v>
      </c>
      <c r="B30" s="16" t="s">
        <v>59</v>
      </c>
      <c r="C30" s="17" t="s">
        <v>87</v>
      </c>
      <c r="D30" s="37" t="s">
        <v>88</v>
      </c>
      <c r="E30" s="19">
        <v>47</v>
      </c>
      <c r="F30" s="18" t="s">
        <v>62</v>
      </c>
      <c r="H30" s="20">
        <f>ROUND(E30*G30, 2)</f>
        <v>0</v>
      </c>
      <c r="J30" s="20">
        <f t="shared" si="1"/>
        <v>0</v>
      </c>
      <c r="P30" s="18" t="s">
        <v>48</v>
      </c>
      <c r="V30" s="22" t="s">
        <v>5</v>
      </c>
    </row>
    <row r="31" spans="1:22">
      <c r="A31" s="15">
        <v>18</v>
      </c>
      <c r="B31" s="16" t="s">
        <v>83</v>
      </c>
      <c r="C31" s="17" t="s">
        <v>89</v>
      </c>
      <c r="D31" s="37" t="s">
        <v>90</v>
      </c>
      <c r="E31" s="19">
        <v>84.6</v>
      </c>
      <c r="F31" s="18" t="s">
        <v>86</v>
      </c>
      <c r="I31" s="20">
        <f>ROUND(E31*G31, 2)</f>
        <v>0</v>
      </c>
      <c r="J31" s="20">
        <f t="shared" si="1"/>
        <v>0</v>
      </c>
      <c r="K31" s="21">
        <v>1</v>
      </c>
      <c r="L31" s="21">
        <f>E31*K31</f>
        <v>84.6</v>
      </c>
      <c r="P31" s="18" t="s">
        <v>48</v>
      </c>
      <c r="V31" s="22" t="s">
        <v>4</v>
      </c>
    </row>
    <row r="32" spans="1:22">
      <c r="A32" s="15">
        <v>19</v>
      </c>
      <c r="B32" s="16" t="s">
        <v>55</v>
      </c>
      <c r="C32" s="17" t="s">
        <v>91</v>
      </c>
      <c r="D32" s="37" t="s">
        <v>92</v>
      </c>
      <c r="E32" s="19">
        <v>15</v>
      </c>
      <c r="F32" s="18" t="s">
        <v>52</v>
      </c>
      <c r="H32" s="20">
        <f>ROUND(E32*G32, 2)</f>
        <v>0</v>
      </c>
      <c r="J32" s="20">
        <f t="shared" si="1"/>
        <v>0</v>
      </c>
      <c r="P32" s="18" t="s">
        <v>48</v>
      </c>
      <c r="V32" s="22" t="s">
        <v>5</v>
      </c>
    </row>
    <row r="33" spans="1:22" ht="25.5">
      <c r="A33" s="15">
        <v>20</v>
      </c>
      <c r="B33" s="16" t="s">
        <v>59</v>
      </c>
      <c r="C33" s="17" t="s">
        <v>93</v>
      </c>
      <c r="D33" s="37" t="s">
        <v>94</v>
      </c>
      <c r="E33" s="19">
        <v>1746</v>
      </c>
      <c r="F33" s="18" t="s">
        <v>52</v>
      </c>
      <c r="H33" s="20">
        <f>ROUND(E33*G33, 2)</f>
        <v>0</v>
      </c>
      <c r="J33" s="20">
        <f t="shared" si="1"/>
        <v>0</v>
      </c>
      <c r="P33" s="18" t="s">
        <v>48</v>
      </c>
      <c r="V33" s="22" t="s">
        <v>5</v>
      </c>
    </row>
    <row r="34" spans="1:22" ht="25.5">
      <c r="A34" s="15">
        <v>21</v>
      </c>
      <c r="B34" s="16" t="s">
        <v>59</v>
      </c>
      <c r="C34" s="17" t="s">
        <v>95</v>
      </c>
      <c r="D34" s="37" t="s">
        <v>96</v>
      </c>
      <c r="E34" s="19">
        <v>15</v>
      </c>
      <c r="F34" s="18" t="s">
        <v>52</v>
      </c>
      <c r="H34" s="20">
        <f>ROUND(E34*G34, 2)</f>
        <v>0</v>
      </c>
      <c r="J34" s="20">
        <f t="shared" si="1"/>
        <v>0</v>
      </c>
      <c r="P34" s="18" t="s">
        <v>48</v>
      </c>
      <c r="V34" s="22" t="s">
        <v>5</v>
      </c>
    </row>
    <row r="35" spans="1:22">
      <c r="A35" s="15">
        <v>22</v>
      </c>
      <c r="B35" s="16" t="s">
        <v>83</v>
      </c>
      <c r="C35" s="17" t="s">
        <v>97</v>
      </c>
      <c r="D35" s="37" t="s">
        <v>98</v>
      </c>
      <c r="E35" s="19">
        <v>0.14799999999999999</v>
      </c>
      <c r="F35" s="18" t="s">
        <v>99</v>
      </c>
      <c r="I35" s="20">
        <f>ROUND(E35*G35, 2)</f>
        <v>0</v>
      </c>
      <c r="J35" s="20">
        <f t="shared" si="1"/>
        <v>0</v>
      </c>
      <c r="K35" s="21">
        <v>1E-3</v>
      </c>
      <c r="L35" s="21">
        <f>E35*K35</f>
        <v>1.4799999999999999E-4</v>
      </c>
      <c r="P35" s="18" t="s">
        <v>48</v>
      </c>
      <c r="V35" s="22" t="s">
        <v>4</v>
      </c>
    </row>
    <row r="36" spans="1:22">
      <c r="D36" s="40" t="s">
        <v>100</v>
      </c>
      <c r="E36" s="41">
        <f>J36</f>
        <v>0</v>
      </c>
      <c r="H36" s="41">
        <f>SUM(H12:H35)</f>
        <v>0</v>
      </c>
      <c r="I36" s="41">
        <f>SUM(I12:I35)</f>
        <v>0</v>
      </c>
      <c r="J36" s="41">
        <f>SUM(J12:J35)</f>
        <v>0</v>
      </c>
      <c r="L36" s="42">
        <f>SUM(L12:L35)</f>
        <v>123.01673993</v>
      </c>
      <c r="N36" s="43">
        <f>SUM(N12:N35)</f>
        <v>456.28099999999995</v>
      </c>
    </row>
    <row r="38" spans="1:22">
      <c r="B38" s="17" t="s">
        <v>101</v>
      </c>
    </row>
    <row r="39" spans="1:22" ht="25.5">
      <c r="A39" s="15">
        <v>23</v>
      </c>
      <c r="B39" s="16" t="s">
        <v>44</v>
      </c>
      <c r="C39" s="17" t="s">
        <v>102</v>
      </c>
      <c r="D39" s="37" t="s">
        <v>103</v>
      </c>
      <c r="E39" s="19">
        <v>11.7</v>
      </c>
      <c r="F39" s="18" t="s">
        <v>62</v>
      </c>
      <c r="H39" s="20">
        <f>ROUND(E39*G39, 2)</f>
        <v>0</v>
      </c>
      <c r="J39" s="20">
        <f>ROUND(E39*G39, 2)</f>
        <v>0</v>
      </c>
      <c r="K39" s="21">
        <v>1.7034</v>
      </c>
      <c r="L39" s="21">
        <f>E39*K39</f>
        <v>19.929779999999997</v>
      </c>
      <c r="P39" s="18" t="s">
        <v>48</v>
      </c>
      <c r="V39" s="22" t="s">
        <v>5</v>
      </c>
    </row>
    <row r="40" spans="1:22">
      <c r="D40" s="40" t="s">
        <v>104</v>
      </c>
      <c r="E40" s="41">
        <f>J40</f>
        <v>0</v>
      </c>
      <c r="H40" s="41">
        <f>SUM(H38:H39)</f>
        <v>0</v>
      </c>
      <c r="I40" s="41">
        <f>SUM(I38:I39)</f>
        <v>0</v>
      </c>
      <c r="J40" s="41">
        <f>SUM(J38:J39)</f>
        <v>0</v>
      </c>
      <c r="L40" s="42">
        <f>SUM(L38:L39)</f>
        <v>19.929779999999997</v>
      </c>
      <c r="N40" s="43">
        <f>SUM(N38:N39)</f>
        <v>0</v>
      </c>
    </row>
    <row r="42" spans="1:22">
      <c r="B42" s="17" t="s">
        <v>105</v>
      </c>
    </row>
    <row r="43" spans="1:22">
      <c r="A43" s="15">
        <v>24</v>
      </c>
      <c r="B43" s="16" t="s">
        <v>49</v>
      </c>
      <c r="C43" s="17" t="s">
        <v>106</v>
      </c>
      <c r="D43" s="37" t="s">
        <v>107</v>
      </c>
      <c r="E43" s="19">
        <v>228</v>
      </c>
      <c r="F43" s="18" t="s">
        <v>52</v>
      </c>
      <c r="H43" s="20">
        <f t="shared" ref="H43:H49" si="2">ROUND(E43*G43, 2)</f>
        <v>0</v>
      </c>
      <c r="J43" s="20">
        <f t="shared" ref="J43:J49" si="3">ROUND(E43*G43, 2)</f>
        <v>0</v>
      </c>
      <c r="K43" s="21">
        <v>0.37080000000000002</v>
      </c>
      <c r="L43" s="21">
        <f t="shared" ref="L43:L49" si="4">E43*K43</f>
        <v>84.542400000000001</v>
      </c>
      <c r="P43" s="18" t="s">
        <v>48</v>
      </c>
      <c r="V43" s="22" t="s">
        <v>5</v>
      </c>
    </row>
    <row r="44" spans="1:22">
      <c r="A44" s="15">
        <v>25</v>
      </c>
      <c r="B44" s="16" t="s">
        <v>49</v>
      </c>
      <c r="C44" s="17" t="s">
        <v>108</v>
      </c>
      <c r="D44" s="37" t="s">
        <v>109</v>
      </c>
      <c r="E44" s="19">
        <v>1518</v>
      </c>
      <c r="F44" s="18" t="s">
        <v>52</v>
      </c>
      <c r="H44" s="20">
        <f t="shared" si="2"/>
        <v>0</v>
      </c>
      <c r="J44" s="20">
        <f t="shared" si="3"/>
        <v>0</v>
      </c>
      <c r="K44" s="21">
        <v>0.46166000000000001</v>
      </c>
      <c r="L44" s="21">
        <f t="shared" si="4"/>
        <v>700.79988000000003</v>
      </c>
      <c r="P44" s="18" t="s">
        <v>48</v>
      </c>
      <c r="V44" s="22" t="s">
        <v>5</v>
      </c>
    </row>
    <row r="45" spans="1:22" ht="25.5">
      <c r="A45" s="15">
        <v>26</v>
      </c>
      <c r="B45" s="16" t="s">
        <v>55</v>
      </c>
      <c r="C45" s="17" t="s">
        <v>110</v>
      </c>
      <c r="D45" s="37" t="s">
        <v>111</v>
      </c>
      <c r="E45" s="19">
        <v>1746</v>
      </c>
      <c r="F45" s="18" t="s">
        <v>52</v>
      </c>
      <c r="H45" s="20">
        <f t="shared" si="2"/>
        <v>0</v>
      </c>
      <c r="J45" s="20">
        <f t="shared" si="3"/>
        <v>0</v>
      </c>
      <c r="K45" s="21">
        <v>5.6100000000000004E-3</v>
      </c>
      <c r="L45" s="21">
        <f t="shared" si="4"/>
        <v>9.7950600000000012</v>
      </c>
      <c r="P45" s="18" t="s">
        <v>48</v>
      </c>
      <c r="V45" s="22" t="s">
        <v>5</v>
      </c>
    </row>
    <row r="46" spans="1:22" ht="25.5">
      <c r="A46" s="15">
        <v>27</v>
      </c>
      <c r="B46" s="16" t="s">
        <v>49</v>
      </c>
      <c r="C46" s="17" t="s">
        <v>112</v>
      </c>
      <c r="D46" s="37" t="s">
        <v>113</v>
      </c>
      <c r="E46" s="19">
        <v>1518</v>
      </c>
      <c r="F46" s="18" t="s">
        <v>52</v>
      </c>
      <c r="H46" s="20">
        <f t="shared" si="2"/>
        <v>0</v>
      </c>
      <c r="J46" s="20">
        <f t="shared" si="3"/>
        <v>0</v>
      </c>
      <c r="K46" s="21">
        <v>9.6500000000000002E-2</v>
      </c>
      <c r="L46" s="21">
        <f t="shared" si="4"/>
        <v>146.48699999999999</v>
      </c>
      <c r="P46" s="18" t="s">
        <v>48</v>
      </c>
      <c r="V46" s="22" t="s">
        <v>5</v>
      </c>
    </row>
    <row r="47" spans="1:22" ht="25.5">
      <c r="A47" s="15">
        <v>28</v>
      </c>
      <c r="B47" s="16" t="s">
        <v>49</v>
      </c>
      <c r="C47" s="17" t="s">
        <v>114</v>
      </c>
      <c r="D47" s="37" t="s">
        <v>115</v>
      </c>
      <c r="E47" s="19">
        <v>1746</v>
      </c>
      <c r="F47" s="18" t="s">
        <v>52</v>
      </c>
      <c r="H47" s="20">
        <f t="shared" si="2"/>
        <v>0</v>
      </c>
      <c r="J47" s="20">
        <f t="shared" si="3"/>
        <v>0</v>
      </c>
      <c r="K47" s="21">
        <v>0.12184</v>
      </c>
      <c r="L47" s="21">
        <f t="shared" si="4"/>
        <v>212.73264</v>
      </c>
      <c r="P47" s="18" t="s">
        <v>48</v>
      </c>
      <c r="V47" s="22" t="s">
        <v>5</v>
      </c>
    </row>
    <row r="48" spans="1:22">
      <c r="A48" s="15">
        <v>29</v>
      </c>
      <c r="B48" s="16" t="s">
        <v>49</v>
      </c>
      <c r="C48" s="17" t="s">
        <v>116</v>
      </c>
      <c r="D48" s="37" t="s">
        <v>117</v>
      </c>
      <c r="E48" s="19">
        <v>228</v>
      </c>
      <c r="F48" s="18" t="s">
        <v>52</v>
      </c>
      <c r="H48" s="20">
        <f t="shared" si="2"/>
        <v>0</v>
      </c>
      <c r="J48" s="20">
        <f t="shared" si="3"/>
        <v>0</v>
      </c>
      <c r="K48" s="21">
        <v>0.17621000000000001</v>
      </c>
      <c r="L48" s="21">
        <f t="shared" si="4"/>
        <v>40.175879999999999</v>
      </c>
      <c r="P48" s="18" t="s">
        <v>48</v>
      </c>
      <c r="V48" s="22" t="s">
        <v>5</v>
      </c>
    </row>
    <row r="49" spans="1:22">
      <c r="A49" s="15">
        <v>30</v>
      </c>
      <c r="B49" s="16" t="s">
        <v>49</v>
      </c>
      <c r="C49" s="17" t="s">
        <v>118</v>
      </c>
      <c r="D49" s="37" t="s">
        <v>119</v>
      </c>
      <c r="E49" s="19">
        <v>760</v>
      </c>
      <c r="F49" s="18" t="s">
        <v>58</v>
      </c>
      <c r="H49" s="20">
        <f t="shared" si="2"/>
        <v>0</v>
      </c>
      <c r="J49" s="20">
        <f t="shared" si="3"/>
        <v>0</v>
      </c>
      <c r="K49" s="21">
        <v>3.5999999999999999E-3</v>
      </c>
      <c r="L49" s="21">
        <f t="shared" si="4"/>
        <v>2.7359999999999998</v>
      </c>
      <c r="P49" s="18" t="s">
        <v>48</v>
      </c>
      <c r="V49" s="22" t="s">
        <v>5</v>
      </c>
    </row>
    <row r="50" spans="1:22">
      <c r="D50" s="40" t="s">
        <v>120</v>
      </c>
      <c r="E50" s="41">
        <f>J50</f>
        <v>0</v>
      </c>
      <c r="H50" s="41">
        <f>SUM(H42:H49)</f>
        <v>0</v>
      </c>
      <c r="I50" s="41">
        <f>SUM(I42:I49)</f>
        <v>0</v>
      </c>
      <c r="J50" s="41">
        <f>SUM(J42:J49)</f>
        <v>0</v>
      </c>
      <c r="L50" s="42">
        <f>SUM(L42:L49)</f>
        <v>1197.2688600000001</v>
      </c>
      <c r="N50" s="43">
        <f>SUM(N42:N49)</f>
        <v>0</v>
      </c>
    </row>
    <row r="52" spans="1:22">
      <c r="B52" s="17" t="s">
        <v>121</v>
      </c>
    </row>
    <row r="53" spans="1:22" ht="25.5">
      <c r="A53" s="15">
        <v>31</v>
      </c>
      <c r="B53" s="16" t="s">
        <v>44</v>
      </c>
      <c r="C53" s="17" t="s">
        <v>122</v>
      </c>
      <c r="D53" s="37" t="s">
        <v>123</v>
      </c>
      <c r="E53" s="19">
        <v>65</v>
      </c>
      <c r="F53" s="18" t="s">
        <v>58</v>
      </c>
      <c r="H53" s="20">
        <f>ROUND(E53*G53, 2)</f>
        <v>0</v>
      </c>
      <c r="J53" s="20">
        <f>ROUND(E53*G53, 2)</f>
        <v>0</v>
      </c>
      <c r="K53" s="21">
        <v>1.8E-3</v>
      </c>
      <c r="L53" s="21">
        <f>E53*K53</f>
        <v>0.11699999999999999</v>
      </c>
      <c r="P53" s="18" t="s">
        <v>48</v>
      </c>
      <c r="V53" s="22" t="s">
        <v>5</v>
      </c>
    </row>
    <row r="54" spans="1:22">
      <c r="A54" s="15">
        <v>32</v>
      </c>
      <c r="B54" s="16" t="s">
        <v>83</v>
      </c>
      <c r="C54" s="17" t="s">
        <v>124</v>
      </c>
      <c r="D54" s="37" t="s">
        <v>125</v>
      </c>
      <c r="E54" s="19">
        <v>26.26</v>
      </c>
      <c r="F54" s="18" t="s">
        <v>126</v>
      </c>
      <c r="I54" s="20">
        <f>ROUND(E54*G54, 2)</f>
        <v>0</v>
      </c>
      <c r="J54" s="20">
        <f>ROUND(E54*G54, 2)</f>
        <v>0</v>
      </c>
      <c r="K54" s="21">
        <v>0.622</v>
      </c>
      <c r="L54" s="21">
        <f>E54*K54</f>
        <v>16.33372</v>
      </c>
      <c r="P54" s="18" t="s">
        <v>48</v>
      </c>
      <c r="V54" s="22" t="s">
        <v>4</v>
      </c>
    </row>
    <row r="55" spans="1:22">
      <c r="D55" s="40" t="s">
        <v>127</v>
      </c>
      <c r="E55" s="41">
        <f>J55</f>
        <v>0</v>
      </c>
      <c r="H55" s="41">
        <f>SUM(H52:H54)</f>
        <v>0</v>
      </c>
      <c r="I55" s="41">
        <f>SUM(I52:I54)</f>
        <v>0</v>
      </c>
      <c r="J55" s="41">
        <f>SUM(J52:J54)</f>
        <v>0</v>
      </c>
      <c r="L55" s="42">
        <f>SUM(L52:L54)</f>
        <v>16.45072</v>
      </c>
      <c r="N55" s="43">
        <f>SUM(N52:N54)</f>
        <v>0</v>
      </c>
    </row>
    <row r="57" spans="1:22">
      <c r="B57" s="17" t="s">
        <v>128</v>
      </c>
    </row>
    <row r="58" spans="1:22">
      <c r="A58" s="15">
        <v>33</v>
      </c>
      <c r="B58" s="16" t="s">
        <v>49</v>
      </c>
      <c r="C58" s="17" t="s">
        <v>129</v>
      </c>
      <c r="D58" s="37" t="s">
        <v>130</v>
      </c>
      <c r="E58" s="19">
        <v>1</v>
      </c>
      <c r="F58" s="18" t="s">
        <v>131</v>
      </c>
      <c r="H58" s="20">
        <f>ROUND(E58*G58, 2)</f>
        <v>0</v>
      </c>
      <c r="J58" s="20">
        <f t="shared" ref="J58:J72" si="5">ROUND(E58*G58, 2)</f>
        <v>0</v>
      </c>
      <c r="K58" s="21">
        <v>0.2457</v>
      </c>
      <c r="L58" s="21">
        <f t="shared" ref="L58:L64" si="6">E58*K58</f>
        <v>0.2457</v>
      </c>
      <c r="P58" s="18" t="s">
        <v>48</v>
      </c>
      <c r="V58" s="22" t="s">
        <v>5</v>
      </c>
    </row>
    <row r="59" spans="1:22" ht="25.5">
      <c r="A59" s="15">
        <v>34</v>
      </c>
      <c r="B59" s="16" t="s">
        <v>49</v>
      </c>
      <c r="C59" s="17" t="s">
        <v>132</v>
      </c>
      <c r="D59" s="37" t="s">
        <v>133</v>
      </c>
      <c r="E59" s="19">
        <v>47</v>
      </c>
      <c r="F59" s="18" t="s">
        <v>58</v>
      </c>
      <c r="H59" s="20">
        <f>ROUND(E59*G59, 2)</f>
        <v>0</v>
      </c>
      <c r="J59" s="20">
        <f t="shared" si="5"/>
        <v>0</v>
      </c>
      <c r="K59" s="21">
        <v>0.10562000000000001</v>
      </c>
      <c r="L59" s="21">
        <f t="shared" si="6"/>
        <v>4.9641400000000004</v>
      </c>
      <c r="P59" s="18" t="s">
        <v>48</v>
      </c>
      <c r="V59" s="22" t="s">
        <v>5</v>
      </c>
    </row>
    <row r="60" spans="1:22">
      <c r="A60" s="15">
        <v>35</v>
      </c>
      <c r="B60" s="16" t="s">
        <v>83</v>
      </c>
      <c r="C60" s="17" t="s">
        <v>134</v>
      </c>
      <c r="D60" s="37" t="s">
        <v>135</v>
      </c>
      <c r="E60" s="19">
        <v>47.47</v>
      </c>
      <c r="F60" s="18" t="s">
        <v>126</v>
      </c>
      <c r="I60" s="20">
        <f>ROUND(E60*G60, 2)</f>
        <v>0</v>
      </c>
      <c r="J60" s="20">
        <f t="shared" si="5"/>
        <v>0</v>
      </c>
      <c r="K60" s="21">
        <v>2.9000000000000001E-2</v>
      </c>
      <c r="L60" s="21">
        <f t="shared" si="6"/>
        <v>1.37663</v>
      </c>
      <c r="P60" s="18" t="s">
        <v>48</v>
      </c>
      <c r="V60" s="22" t="s">
        <v>4</v>
      </c>
    </row>
    <row r="61" spans="1:22" ht="25.5">
      <c r="A61" s="15">
        <v>36</v>
      </c>
      <c r="B61" s="16" t="s">
        <v>49</v>
      </c>
      <c r="C61" s="17" t="s">
        <v>136</v>
      </c>
      <c r="D61" s="37" t="s">
        <v>137</v>
      </c>
      <c r="E61" s="19">
        <v>200</v>
      </c>
      <c r="F61" s="18" t="s">
        <v>58</v>
      </c>
      <c r="H61" s="20">
        <f>ROUND(E61*G61, 2)</f>
        <v>0</v>
      </c>
      <c r="J61" s="20">
        <f t="shared" si="5"/>
        <v>0</v>
      </c>
      <c r="K61" s="21">
        <v>0.14596999999999999</v>
      </c>
      <c r="L61" s="21">
        <f t="shared" si="6"/>
        <v>29.193999999999999</v>
      </c>
      <c r="P61" s="18" t="s">
        <v>48</v>
      </c>
      <c r="V61" s="22" t="s">
        <v>5</v>
      </c>
    </row>
    <row r="62" spans="1:22" ht="25.5">
      <c r="A62" s="15">
        <v>37</v>
      </c>
      <c r="B62" s="16" t="s">
        <v>49</v>
      </c>
      <c r="C62" s="17" t="s">
        <v>138</v>
      </c>
      <c r="D62" s="37" t="s">
        <v>139</v>
      </c>
      <c r="E62" s="19">
        <v>755</v>
      </c>
      <c r="F62" s="18" t="s">
        <v>58</v>
      </c>
      <c r="H62" s="20">
        <f>ROUND(E62*G62, 2)</f>
        <v>0</v>
      </c>
      <c r="J62" s="20">
        <f t="shared" si="5"/>
        <v>0</v>
      </c>
      <c r="K62" s="21">
        <v>0.13553000000000001</v>
      </c>
      <c r="L62" s="21">
        <f t="shared" si="6"/>
        <v>102.32515000000001</v>
      </c>
      <c r="P62" s="18" t="s">
        <v>48</v>
      </c>
      <c r="V62" s="22" t="s">
        <v>5</v>
      </c>
    </row>
    <row r="63" spans="1:22">
      <c r="A63" s="15">
        <v>38</v>
      </c>
      <c r="B63" s="16" t="s">
        <v>83</v>
      </c>
      <c r="C63" s="17" t="s">
        <v>140</v>
      </c>
      <c r="D63" s="37" t="s">
        <v>141</v>
      </c>
      <c r="E63" s="19">
        <v>974.1</v>
      </c>
      <c r="F63" s="18" t="s">
        <v>126</v>
      </c>
      <c r="I63" s="20">
        <f>ROUND(E63*G63, 2)</f>
        <v>0</v>
      </c>
      <c r="J63" s="20">
        <f t="shared" si="5"/>
        <v>0</v>
      </c>
      <c r="K63" s="21">
        <v>9.9000000000000005E-2</v>
      </c>
      <c r="L63" s="21">
        <f t="shared" si="6"/>
        <v>96.435900000000004</v>
      </c>
      <c r="P63" s="18" t="s">
        <v>48</v>
      </c>
      <c r="V63" s="22" t="s">
        <v>4</v>
      </c>
    </row>
    <row r="64" spans="1:22" ht="25.5">
      <c r="A64" s="15">
        <v>39</v>
      </c>
      <c r="B64" s="16" t="s">
        <v>49</v>
      </c>
      <c r="C64" s="17" t="s">
        <v>142</v>
      </c>
      <c r="D64" s="37" t="s">
        <v>143</v>
      </c>
      <c r="E64" s="19">
        <v>17</v>
      </c>
      <c r="F64" s="18" t="s">
        <v>126</v>
      </c>
      <c r="H64" s="20">
        <f t="shared" ref="H64:H72" si="7">ROUND(E64*G64, 2)</f>
        <v>0</v>
      </c>
      <c r="J64" s="20">
        <f t="shared" si="5"/>
        <v>0</v>
      </c>
      <c r="K64" s="21">
        <v>10.05255</v>
      </c>
      <c r="L64" s="21">
        <f t="shared" si="6"/>
        <v>170.89335</v>
      </c>
      <c r="P64" s="18" t="s">
        <v>48</v>
      </c>
      <c r="V64" s="22" t="s">
        <v>5</v>
      </c>
    </row>
    <row r="65" spans="1:22" ht="25.5">
      <c r="A65" s="15">
        <v>40</v>
      </c>
      <c r="B65" s="16" t="s">
        <v>55</v>
      </c>
      <c r="C65" s="17" t="s">
        <v>144</v>
      </c>
      <c r="D65" s="37" t="s">
        <v>145</v>
      </c>
      <c r="E65" s="19">
        <v>760</v>
      </c>
      <c r="F65" s="18" t="s">
        <v>58</v>
      </c>
      <c r="H65" s="20">
        <f t="shared" si="7"/>
        <v>0</v>
      </c>
      <c r="J65" s="20">
        <f t="shared" si="5"/>
        <v>0</v>
      </c>
      <c r="P65" s="18" t="s">
        <v>48</v>
      </c>
      <c r="V65" s="22" t="s">
        <v>5</v>
      </c>
    </row>
    <row r="66" spans="1:22" ht="25.5">
      <c r="A66" s="15">
        <v>41</v>
      </c>
      <c r="B66" s="16" t="s">
        <v>55</v>
      </c>
      <c r="C66" s="17" t="s">
        <v>146</v>
      </c>
      <c r="D66" s="37" t="s">
        <v>147</v>
      </c>
      <c r="E66" s="19">
        <v>760</v>
      </c>
      <c r="F66" s="18" t="s">
        <v>58</v>
      </c>
      <c r="H66" s="20">
        <f t="shared" si="7"/>
        <v>0</v>
      </c>
      <c r="J66" s="20">
        <f t="shared" si="5"/>
        <v>0</v>
      </c>
      <c r="K66" s="21">
        <v>6.0000000000000002E-5</v>
      </c>
      <c r="L66" s="21">
        <f>E66*K66</f>
        <v>4.5600000000000002E-2</v>
      </c>
      <c r="P66" s="18" t="s">
        <v>48</v>
      </c>
      <c r="V66" s="22" t="s">
        <v>5</v>
      </c>
    </row>
    <row r="67" spans="1:22" ht="25.5">
      <c r="A67" s="15">
        <v>42</v>
      </c>
      <c r="B67" s="16" t="s">
        <v>49</v>
      </c>
      <c r="C67" s="17" t="s">
        <v>148</v>
      </c>
      <c r="D67" s="37" t="s">
        <v>149</v>
      </c>
      <c r="E67" s="19">
        <v>2</v>
      </c>
      <c r="F67" s="18" t="s">
        <v>58</v>
      </c>
      <c r="H67" s="20">
        <f t="shared" si="7"/>
        <v>0</v>
      </c>
      <c r="J67" s="20">
        <f t="shared" si="5"/>
        <v>0</v>
      </c>
      <c r="K67" s="21">
        <v>2.0000000000000002E-5</v>
      </c>
      <c r="L67" s="21">
        <f>E67*K67</f>
        <v>4.0000000000000003E-5</v>
      </c>
      <c r="P67" s="18" t="s">
        <v>48</v>
      </c>
      <c r="V67" s="22" t="s">
        <v>5</v>
      </c>
    </row>
    <row r="68" spans="1:22">
      <c r="A68" s="15">
        <v>43</v>
      </c>
      <c r="B68" s="16" t="s">
        <v>150</v>
      </c>
      <c r="C68" s="17" t="s">
        <v>151</v>
      </c>
      <c r="D68" s="37" t="s">
        <v>152</v>
      </c>
      <c r="E68" s="19">
        <v>65</v>
      </c>
      <c r="F68" s="18" t="s">
        <v>58</v>
      </c>
      <c r="H68" s="20">
        <f t="shared" si="7"/>
        <v>0</v>
      </c>
      <c r="J68" s="20">
        <f t="shared" si="5"/>
        <v>0</v>
      </c>
      <c r="K68" s="21">
        <v>5.9999999999999995E-4</v>
      </c>
      <c r="L68" s="21">
        <f>E68*K68</f>
        <v>3.9E-2</v>
      </c>
      <c r="M68" s="19">
        <v>9.2999999999999999E-2</v>
      </c>
      <c r="N68" s="19">
        <f>E68*M68</f>
        <v>6.0449999999999999</v>
      </c>
      <c r="P68" s="18" t="s">
        <v>48</v>
      </c>
      <c r="V68" s="22" t="s">
        <v>5</v>
      </c>
    </row>
    <row r="69" spans="1:22">
      <c r="A69" s="15">
        <v>44</v>
      </c>
      <c r="B69" s="16" t="s">
        <v>153</v>
      </c>
      <c r="C69" s="17" t="s">
        <v>154</v>
      </c>
      <c r="D69" s="37" t="s">
        <v>155</v>
      </c>
      <c r="E69" s="19">
        <v>462.32600000000002</v>
      </c>
      <c r="F69" s="18" t="s">
        <v>86</v>
      </c>
      <c r="H69" s="20">
        <f t="shared" si="7"/>
        <v>0</v>
      </c>
      <c r="J69" s="20">
        <f t="shared" si="5"/>
        <v>0</v>
      </c>
      <c r="P69" s="18" t="s">
        <v>48</v>
      </c>
      <c r="V69" s="22" t="s">
        <v>5</v>
      </c>
    </row>
    <row r="70" spans="1:22">
      <c r="A70" s="15">
        <v>45</v>
      </c>
      <c r="B70" s="16" t="s">
        <v>153</v>
      </c>
      <c r="C70" s="17" t="s">
        <v>156</v>
      </c>
      <c r="D70" s="37" t="s">
        <v>157</v>
      </c>
      <c r="E70" s="19">
        <v>462.32600000000002</v>
      </c>
      <c r="F70" s="18" t="s">
        <v>86</v>
      </c>
      <c r="H70" s="20">
        <f t="shared" si="7"/>
        <v>0</v>
      </c>
      <c r="J70" s="20">
        <f t="shared" si="5"/>
        <v>0</v>
      </c>
      <c r="P70" s="18" t="s">
        <v>48</v>
      </c>
      <c r="V70" s="22" t="s">
        <v>5</v>
      </c>
    </row>
    <row r="71" spans="1:22">
      <c r="A71" s="15">
        <v>46</v>
      </c>
      <c r="B71" s="16" t="s">
        <v>55</v>
      </c>
      <c r="C71" s="17" t="s">
        <v>158</v>
      </c>
      <c r="D71" s="37" t="s">
        <v>159</v>
      </c>
      <c r="E71" s="19">
        <v>462.32600000000002</v>
      </c>
      <c r="F71" s="18" t="s">
        <v>86</v>
      </c>
      <c r="H71" s="20">
        <f t="shared" si="7"/>
        <v>0</v>
      </c>
      <c r="J71" s="20">
        <f t="shared" si="5"/>
        <v>0</v>
      </c>
      <c r="P71" s="18" t="s">
        <v>48</v>
      </c>
      <c r="V71" s="22" t="s">
        <v>5</v>
      </c>
    </row>
    <row r="72" spans="1:22" ht="25.5">
      <c r="A72" s="15">
        <v>47</v>
      </c>
      <c r="B72" s="16" t="s">
        <v>49</v>
      </c>
      <c r="C72" s="17" t="s">
        <v>160</v>
      </c>
      <c r="D72" s="37" t="s">
        <v>161</v>
      </c>
      <c r="E72" s="19">
        <v>1762.1859999999999</v>
      </c>
      <c r="F72" s="18" t="s">
        <v>86</v>
      </c>
      <c r="H72" s="20">
        <f t="shared" si="7"/>
        <v>0</v>
      </c>
      <c r="J72" s="20">
        <f t="shared" si="5"/>
        <v>0</v>
      </c>
      <c r="P72" s="18" t="s">
        <v>48</v>
      </c>
      <c r="V72" s="22" t="s">
        <v>5</v>
      </c>
    </row>
    <row r="73" spans="1:22">
      <c r="D73" s="40" t="s">
        <v>162</v>
      </c>
      <c r="E73" s="41">
        <f>J73</f>
        <v>0</v>
      </c>
      <c r="H73" s="41">
        <f>SUM(H57:H72)</f>
        <v>0</v>
      </c>
      <c r="I73" s="41">
        <f>SUM(I57:I72)</f>
        <v>0</v>
      </c>
      <c r="J73" s="41">
        <f>SUM(J57:J72)</f>
        <v>0</v>
      </c>
      <c r="L73" s="42">
        <f>SUM(L57:L72)</f>
        <v>405.51951000000003</v>
      </c>
      <c r="N73" s="43">
        <f>SUM(N57:N72)</f>
        <v>6.0449999999999999</v>
      </c>
    </row>
    <row r="75" spans="1:22">
      <c r="D75" s="40" t="s">
        <v>163</v>
      </c>
      <c r="E75" s="41">
        <f>J75</f>
        <v>0</v>
      </c>
      <c r="H75" s="41">
        <f>+H36+H40+H50+H55+H73</f>
        <v>0</v>
      </c>
      <c r="I75" s="41">
        <f>+I36+I40+I50+I55+I73</f>
        <v>0</v>
      </c>
      <c r="J75" s="41">
        <f>+J36+J40+J50+J55+J73</f>
        <v>0</v>
      </c>
      <c r="L75" s="42">
        <f>+L36+L40+L50+L55+L73</f>
        <v>1762.1856099300003</v>
      </c>
      <c r="N75" s="43">
        <f>+N36+N40+N50+N55+N73</f>
        <v>462.32599999999996</v>
      </c>
    </row>
    <row r="77" spans="1:22">
      <c r="D77" s="44" t="s">
        <v>164</v>
      </c>
      <c r="E77" s="41">
        <f>J77</f>
        <v>0</v>
      </c>
      <c r="H77" s="41">
        <f>+H75</f>
        <v>0</v>
      </c>
      <c r="I77" s="41">
        <f>+I75</f>
        <v>0</v>
      </c>
      <c r="J77" s="41">
        <f>+J75</f>
        <v>0</v>
      </c>
      <c r="L77" s="42">
        <f>+L75</f>
        <v>1762.1856099300003</v>
      </c>
      <c r="N77" s="43">
        <f>+N75</f>
        <v>462.32599999999996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Narrow,Obyčejné"&amp;8Strana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Zadanie</vt:lpstr>
      <vt:lpstr>Zadanie!Názvy_tlače</vt:lpstr>
      <vt:lpstr>Zadanie!Oblasť_tlače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Marián Gembala M.A.G</dc:creator>
  <cp:lastModifiedBy>Safrova</cp:lastModifiedBy>
  <cp:lastPrinted>2018-03-26T07:17:22Z</cp:lastPrinted>
  <dcterms:created xsi:type="dcterms:W3CDTF">1999-04-06T07:39:42Z</dcterms:created>
  <dcterms:modified xsi:type="dcterms:W3CDTF">2018-04-03T07:37:23Z</dcterms:modified>
</cp:coreProperties>
</file>