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0" windowWidth="19605" windowHeight="12120" tabRatio="805" activeTab="0"/>
  </bookViews>
  <sheets>
    <sheet name="Prehlad" sheetId="1" r:id="rId1"/>
  </sheets>
  <definedNames>
    <definedName name="Excel_BuiltIn__FilterDatabase">"$#REF!.$#REF!$#REF!:$#REF!$#REF!"</definedName>
    <definedName name="Excel_BuiltIn_Print_Area_2">"$#REF!.$A$1:$M$62"</definedName>
    <definedName name="Excel_BuiltIn_Print_Area_3">"$#REF!.$A$1:$J$65536"</definedName>
    <definedName name="Excel_BuiltIn_Print_Area_4">"$#REF!.$A$1:$F$65536"</definedName>
    <definedName name="Excel_BuiltIn_Print_Area_6">"$#REF!.$A$1:$D$65536"</definedName>
    <definedName name="Excel_BuiltIn_Print_Titles_4">"$#REF!.$A$8:$AMJ$10"</definedName>
    <definedName name="Excel_BuiltIn_Print_Titles_6">"$#REF!.$A$8:$AMJ$10"</definedName>
    <definedName name="fakt1R">"$#REF!.$B$34"</definedName>
    <definedName name="fakt1R_1">#N/A</definedName>
    <definedName name="fakt1R_2">"$#REF!.$B$34"</definedName>
    <definedName name="_xlnm.Print_Titles" localSheetId="0">'Prehlad'!$10:$12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<sst xmlns="http://schemas.openxmlformats.org/spreadsheetml/2006/main" count="1143" uniqueCount="482">
  <si>
    <t>Odberateľ: Obec Hladovka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</si>
  <si>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</si>
  <si>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</si>
  <si>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</si>
  <si>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</si>
  <si>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</si>
  <si>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</si>
  <si>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</si>
  <si>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</si>
  <si>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Projektant: Marián Gembala M.A.G.</t>
  </si>
  <si>
    <t xml:space="preserve">JKSO 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</si>
  <si>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</si>
  <si>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</si>
  <si>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</si>
  <si>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</si>
  <si>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</si>
  <si>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</si>
  <si>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</si>
  <si>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</si>
  <si>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2015</t>
  </si>
  <si>
    <t>VK</t>
  </si>
  <si>
    <t>Prehľad kalkulovaných nákladov v</t>
  </si>
  <si>
    <t>VF</t>
  </si>
  <si>
    <t>OP</t>
  </si>
  <si>
    <t>Súpis plánovaných prác a dodávok v</t>
  </si>
  <si>
    <t>N</t>
  </si>
  <si>
    <t>Výkaz výmer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</si>
  <si>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</si>
  <si>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</si>
  <si>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</si>
  <si>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</si>
  <si>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</si>
  <si>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</si>
  <si>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</si>
  <si>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</si>
  <si>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</si>
  <si>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</si>
  <si>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</si>
  <si>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</si>
  <si>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</si>
  <si>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</si>
  <si>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</si>
  <si>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</si>
  <si>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</si>
  <si>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</si>
  <si>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Kód položky pre tlač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</si>
  <si>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</si>
  <si>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</si>
  <si>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</si>
  <si>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</si>
  <si>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</si>
  <si>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</si>
  <si>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</si>
  <si>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</si>
  <si>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</si>
  <si>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</si>
  <si>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</si>
  <si>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</si>
  <si>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</si>
  <si>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</si>
  <si>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</si>
  <si>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</si>
  <si>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</si>
  <si>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</si>
  <si>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</si>
  <si>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>3 - ZVISLÉ A KOMPLETNÉ KONŠTRUKCIE</t>
  </si>
  <si>
    <t xml:space="preserve">    1  </t>
  </si>
  <si>
    <t>014</t>
  </si>
  <si>
    <t>310239211</t>
  </si>
  <si>
    <t>Zamurovanie otvoru do 4 m2 pálenými tehlami v murive akejkoľvek hr. na maltu MVC</t>
  </si>
  <si>
    <t>m3</t>
  </si>
  <si>
    <t xml:space="preserve">                    </t>
  </si>
  <si>
    <t>E</t>
  </si>
  <si>
    <t>31023-9211</t>
  </si>
  <si>
    <t>45.25.50</t>
  </si>
  <si>
    <t>1</t>
  </si>
  <si>
    <t xml:space="preserve">3 - ZVISLÉ A KOMPLETNÉ KONŠTRUKCIE  spolu: </t>
  </si>
  <si>
    <t>6 - ÚPRAVY POVRCHOV, PODLAHY, VÝPLNE</t>
  </si>
  <si>
    <t xml:space="preserve">    2  </t>
  </si>
  <si>
    <t>011</t>
  </si>
  <si>
    <t>611459171</t>
  </si>
  <si>
    <t>Vyspravenie povrchu stropu bet. alebo ŽB konštr. cem. maltou</t>
  </si>
  <si>
    <t>m2</t>
  </si>
  <si>
    <t>61145-9171</t>
  </si>
  <si>
    <t>45.41.10</t>
  </si>
  <si>
    <t xml:space="preserve">    3  </t>
  </si>
  <si>
    <t>611473111</t>
  </si>
  <si>
    <t>Omietka vnút. stropov zo suchých zmesí hladká Baumit</t>
  </si>
  <si>
    <t>61147-3111</t>
  </si>
  <si>
    <t xml:space="preserve">    4  </t>
  </si>
  <si>
    <t>611481115</t>
  </si>
  <si>
    <t>Potiahnutie vnút. stropov sklotext. mriežkou do tmelu</t>
  </si>
  <si>
    <t>61148-1115</t>
  </si>
  <si>
    <t xml:space="preserve">    5  </t>
  </si>
  <si>
    <t>612404110</t>
  </si>
  <si>
    <t>Príprava podkladu, prednástrek cementový BAUMIT SANOVA W pod omietky vnútorných stien pokrytie 50 %</t>
  </si>
  <si>
    <t>61240-4110</t>
  </si>
  <si>
    <t xml:space="preserve">  .  .  </t>
  </si>
  <si>
    <t xml:space="preserve">    6  </t>
  </si>
  <si>
    <t>612404371</t>
  </si>
  <si>
    <t>Vnútorná omietka stien BAUMIT SANOVA W, miešaná strojne, nanášaná ručne, vyrovnávacia hr. 1,5 cm</t>
  </si>
  <si>
    <t>61240-4371</t>
  </si>
  <si>
    <t xml:space="preserve">    7  </t>
  </si>
  <si>
    <t>612465141</t>
  </si>
  <si>
    <t>Stierka vnútorných stien vyrovnávacia BAUMIT,strojne, ručne nanášaná hr.3 mm</t>
  </si>
  <si>
    <t>61246-5141</t>
  </si>
  <si>
    <t xml:space="preserve">    8  </t>
  </si>
  <si>
    <t>612473186</t>
  </si>
  <si>
    <t>Prípl. za zabudované rohovníky k vnút. omietke zo suchých zmesí</t>
  </si>
  <si>
    <t>m</t>
  </si>
  <si>
    <t>61247-3186</t>
  </si>
  <si>
    <t xml:space="preserve">    9  </t>
  </si>
  <si>
    <t>612481119</t>
  </si>
  <si>
    <t>Potiahnutie vnút., alebo vonk. stien a ostatných plôch sklotextilnou mriežkou</t>
  </si>
  <si>
    <t>61248-1119</t>
  </si>
  <si>
    <t xml:space="preserve">   10  </t>
  </si>
  <si>
    <t>622464235</t>
  </si>
  <si>
    <t>Omietka vonk. stien tenkovrstv. BAUMIT silikónová základ a ryhovaná 3 mm</t>
  </si>
  <si>
    <t>62246-4235</t>
  </si>
  <si>
    <t xml:space="preserve">   11  </t>
  </si>
  <si>
    <t>622484010</t>
  </si>
  <si>
    <t>Potiahnutie vonk. stien sklotextilnou mriežkou Baumit open</t>
  </si>
  <si>
    <t>62248-4010</t>
  </si>
  <si>
    <t xml:space="preserve">   12  </t>
  </si>
  <si>
    <t>642942611</t>
  </si>
  <si>
    <t>Osadenie dverných zárubní kovových do 2,5 m2 s mont. penou</t>
  </si>
  <si>
    <t>kus</t>
  </si>
  <si>
    <t>64294-2611</t>
  </si>
  <si>
    <t>45.42.11</t>
  </si>
  <si>
    <t xml:space="preserve">   13  </t>
  </si>
  <si>
    <t>642942721</t>
  </si>
  <si>
    <t>Osadenie dverných zárubní kovových do 4 m2 s mont. penou</t>
  </si>
  <si>
    <t>64294-2721</t>
  </si>
  <si>
    <t xml:space="preserve">6 - ÚPRAVY POVRCHOV, PODLAHY, VÝPLNE  spolu: </t>
  </si>
  <si>
    <t>9 - OSTATNÉ KONŠTRUKCIE A PRÁCE</t>
  </si>
  <si>
    <t xml:space="preserve">   14  </t>
  </si>
  <si>
    <t>221</t>
  </si>
  <si>
    <t>915711111</t>
  </si>
  <si>
    <t>Vodorovné značenie krytov striek. farbou, deliace čiary š. 120 mm</t>
  </si>
  <si>
    <t>91571-1111</t>
  </si>
  <si>
    <t>45.23.15</t>
  </si>
  <si>
    <t xml:space="preserve">   15  </t>
  </si>
  <si>
    <t>915721111</t>
  </si>
  <si>
    <t>Vodorovné značenie krytov striek. farbou, čiary, zebry, šípky, nápisy a pod.</t>
  </si>
  <si>
    <t>91572-1111</t>
  </si>
  <si>
    <t xml:space="preserve">   16  </t>
  </si>
  <si>
    <t>915791111</t>
  </si>
  <si>
    <t>Predznač. pre vodor. značenie z náter. hmôt, deliace čiary, vodiace pásiky</t>
  </si>
  <si>
    <t>91579-1111</t>
  </si>
  <si>
    <t xml:space="preserve">   17  </t>
  </si>
  <si>
    <t>915791112</t>
  </si>
  <si>
    <t>Predznač. pre vodor. znač. z náter. hmôt, stopčiary, zebry, tiene, šípky, nápisy, prechody</t>
  </si>
  <si>
    <t>91579-1112</t>
  </si>
  <si>
    <t xml:space="preserve">   18  </t>
  </si>
  <si>
    <t>003</t>
  </si>
  <si>
    <t>941955002</t>
  </si>
  <si>
    <t>Lešenie ľahké prac. pomocné výš. podlahy do 1,9 m</t>
  </si>
  <si>
    <t>94195-5002</t>
  </si>
  <si>
    <t>45.25.10</t>
  </si>
  <si>
    <t xml:space="preserve">   19  </t>
  </si>
  <si>
    <t>013</t>
  </si>
  <si>
    <t>968061125</t>
  </si>
  <si>
    <t>Vyvesenie alebo zavesenie drev. krídiel dvier do 2 m2</t>
  </si>
  <si>
    <t>96806-1125</t>
  </si>
  <si>
    <t>45.11.11</t>
  </si>
  <si>
    <t xml:space="preserve">   20  </t>
  </si>
  <si>
    <t>968062455</t>
  </si>
  <si>
    <t>Vybúranie drevených dverových zárubní do 2 m2</t>
  </si>
  <si>
    <t>96806-2455</t>
  </si>
  <si>
    <t xml:space="preserve">   21  </t>
  </si>
  <si>
    <t>MAT</t>
  </si>
  <si>
    <t>553301380</t>
  </si>
  <si>
    <t>Zárubňa oceľová CGH 90x197x16cm L komaxit.</t>
  </si>
  <si>
    <t>D</t>
  </si>
  <si>
    <t>28.12.10</t>
  </si>
  <si>
    <t>2</t>
  </si>
  <si>
    <t xml:space="preserve">   22  </t>
  </si>
  <si>
    <t>968071137</t>
  </si>
  <si>
    <t>Vyvesenie alebo zavesenie kov. vrát nad 4 m2</t>
  </si>
  <si>
    <t>96807-1137</t>
  </si>
  <si>
    <t xml:space="preserve">   23  </t>
  </si>
  <si>
    <t>968072559</t>
  </si>
  <si>
    <t>Vybúranie kov. vrát nad 5 m2</t>
  </si>
  <si>
    <t>96807-2559</t>
  </si>
  <si>
    <t xml:space="preserve">   24  </t>
  </si>
  <si>
    <t>971033641</t>
  </si>
  <si>
    <t>Vybúr. otvorov do 4 m2 v murive tehl. MV, MVC hr. do 30 cm</t>
  </si>
  <si>
    <t>97103-3641</t>
  </si>
  <si>
    <t xml:space="preserve">   25  </t>
  </si>
  <si>
    <t>971035141</t>
  </si>
  <si>
    <t>Vybúr. otvorov priemeru do 6 cm v murive tehl. na MC hr. do 30 cm</t>
  </si>
  <si>
    <t>97103-5141</t>
  </si>
  <si>
    <t xml:space="preserve">   26  </t>
  </si>
  <si>
    <t>971035241</t>
  </si>
  <si>
    <t>Vybúr. otvorov do 0,0225 m2 v murive tehl. MC hr. do 30 cm</t>
  </si>
  <si>
    <t>97103-5241</t>
  </si>
  <si>
    <t xml:space="preserve">   27  </t>
  </si>
  <si>
    <t>973048141</t>
  </si>
  <si>
    <t>Vysek. kapies pre zaviaz. múrov a priečok v betón. murive hr. do 30 cm</t>
  </si>
  <si>
    <t>97304-8141</t>
  </si>
  <si>
    <t xml:space="preserve">   28  </t>
  </si>
  <si>
    <t>974031121</t>
  </si>
  <si>
    <t>Vysekanie rýh v tehelnom murive hl. do 3 cm š. do 3 cm</t>
  </si>
  <si>
    <t>97403-1121</t>
  </si>
  <si>
    <t xml:space="preserve">   29  </t>
  </si>
  <si>
    <t>978011191</t>
  </si>
  <si>
    <t>Otlčenie vnút. omietok stropov váp. vápenocem. do 100 %</t>
  </si>
  <si>
    <t>97801-1191</t>
  </si>
  <si>
    <t xml:space="preserve">   30  </t>
  </si>
  <si>
    <t>978013191</t>
  </si>
  <si>
    <t>Otlčenie vnút. omietok stien váp. vápenocem. do 100 %</t>
  </si>
  <si>
    <t>97801-3191</t>
  </si>
  <si>
    <t xml:space="preserve">   31  </t>
  </si>
  <si>
    <t>979081111</t>
  </si>
  <si>
    <t>Odvoz sute a vybúraných hmôt na skládku do 1 km</t>
  </si>
  <si>
    <t>t</t>
  </si>
  <si>
    <t>97908-1111</t>
  </si>
  <si>
    <t xml:space="preserve">   32  </t>
  </si>
  <si>
    <t>979081121</t>
  </si>
  <si>
    <t>Odvoz sute a vybúraných hmôt na skládku každý ďalší 1 km</t>
  </si>
  <si>
    <t>97908-1121</t>
  </si>
  <si>
    <t xml:space="preserve">   33  </t>
  </si>
  <si>
    <t>979082111</t>
  </si>
  <si>
    <t>Vnútrostavenisková doprava sute a vybúraných hmôt do 10 m</t>
  </si>
  <si>
    <t>97908-2111</t>
  </si>
  <si>
    <t xml:space="preserve">   34  </t>
  </si>
  <si>
    <t>979082121</t>
  </si>
  <si>
    <t>Vnútrost. doprava sute a vybúraných hmôt každých ďalších 5 m</t>
  </si>
  <si>
    <t>97908-2121</t>
  </si>
  <si>
    <t xml:space="preserve">   35  </t>
  </si>
  <si>
    <t>979131409</t>
  </si>
  <si>
    <t>Poplatok za ulož.a znešk.staveb.sute na vymedzených skládkach "O"-ostatný odpad</t>
  </si>
  <si>
    <t>97913-1409</t>
  </si>
  <si>
    <t xml:space="preserve">   36  </t>
  </si>
  <si>
    <t>998011002</t>
  </si>
  <si>
    <t>Presun hmôt pre budovy murované výšky do 12 m</t>
  </si>
  <si>
    <t>99801-1002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</si>
  <si>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</si>
  <si>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</si>
  <si>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</si>
  <si>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</si>
  <si>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</si>
  <si>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 xml:space="preserve">   37  </t>
  </si>
  <si>
    <t>721</t>
  </si>
  <si>
    <t>721171105</t>
  </si>
  <si>
    <t>Potrubie kanal. z PVC-U rúr hrdlových odpadné D 50x1,8</t>
  </si>
  <si>
    <t>I</t>
  </si>
  <si>
    <t>72117-1105</t>
  </si>
  <si>
    <t>45.33.20</t>
  </si>
  <si>
    <t xml:space="preserve">   38  </t>
  </si>
  <si>
    <t>998721202</t>
  </si>
  <si>
    <t>Presun hmôt pre vnút. kanalizáciu v objektoch výšky do 12 m</t>
  </si>
  <si>
    <t>99872-1202</t>
  </si>
  <si>
    <t>45.33.30</t>
  </si>
  <si>
    <t xml:space="preserve">721 - Vnútorná kanalizácia  spolu: </t>
  </si>
  <si>
    <t>722 - Vnútorný vodovod</t>
  </si>
  <si>
    <t xml:space="preserve">   39  </t>
  </si>
  <si>
    <t>722174001</t>
  </si>
  <si>
    <t>Potrubie vodovodné plastové PPR zvar polyfúzia PN 16 D 16 x 2,2 mm</t>
  </si>
  <si>
    <t>72217-4001</t>
  </si>
  <si>
    <t xml:space="preserve">   40  </t>
  </si>
  <si>
    <t>722182111</t>
  </si>
  <si>
    <t>Ochrana potrubia izoláciou Mirelon DN 16</t>
  </si>
  <si>
    <t>72218-2111</t>
  </si>
  <si>
    <t xml:space="preserve">   41  </t>
  </si>
  <si>
    <t>722220151</t>
  </si>
  <si>
    <t>Nástenka závitová plastová PPR PN 20 DN 16 x G 1/2</t>
  </si>
  <si>
    <t>72222-0151</t>
  </si>
  <si>
    <t xml:space="preserve">   42  </t>
  </si>
  <si>
    <t>722221117</t>
  </si>
  <si>
    <t>Armat. vodov. s 1 závitom, ventil výtokový K1d G 1/2</t>
  </si>
  <si>
    <t>súbor</t>
  </si>
  <si>
    <t>72222-1117</t>
  </si>
  <si>
    <t xml:space="preserve">   43  </t>
  </si>
  <si>
    <t>722222222</t>
  </si>
  <si>
    <t>Armat. vodov. s 1 závitom, ventil vypúšťací KE 275 G 1/2</t>
  </si>
  <si>
    <t>72222-2222</t>
  </si>
  <si>
    <t xml:space="preserve">   44  </t>
  </si>
  <si>
    <t>722230101</t>
  </si>
  <si>
    <t>Armat. vodov. s 2 závitmi, ventil priamy KE 83 T G 1/2</t>
  </si>
  <si>
    <t>72223-0101</t>
  </si>
  <si>
    <t xml:space="preserve">   45  </t>
  </si>
  <si>
    <t>998722202</t>
  </si>
  <si>
    <t>Presun hmôt pre vnút. vodovod v objektoch výšky do 12 m</t>
  </si>
  <si>
    <t>99872-2202</t>
  </si>
  <si>
    <t xml:space="preserve">722 - Vnútorný vodovod  spolu: </t>
  </si>
  <si>
    <t>725 - Zariaďovacie predmety</t>
  </si>
  <si>
    <t xml:space="preserve">   46  </t>
  </si>
  <si>
    <t>725211601</t>
  </si>
  <si>
    <t>Umývadlo keram pripev. na stenu skrutk biele bez krytu na sifón 500 mm</t>
  </si>
  <si>
    <t>72521-1601</t>
  </si>
  <si>
    <t xml:space="preserve">   47  </t>
  </si>
  <si>
    <t>725539001</t>
  </si>
  <si>
    <t>Montáž zásobník elektr. prepadový s batériou do 10L</t>
  </si>
  <si>
    <t>72553-9001</t>
  </si>
  <si>
    <t xml:space="preserve">   48  </t>
  </si>
  <si>
    <t>541322310</t>
  </si>
  <si>
    <t>Elektr. ohrievač vody 944 10L prepadový</t>
  </si>
  <si>
    <t>29.71.25</t>
  </si>
  <si>
    <t xml:space="preserve">   49  </t>
  </si>
  <si>
    <t>998725202</t>
  </si>
  <si>
    <t>Presun hmôt pre zariaď. predmety v objektoch výšky do 12 m</t>
  </si>
  <si>
    <t>99872-5202</t>
  </si>
  <si>
    <t xml:space="preserve">725 - Zariaďovacie predmety  spolu: </t>
  </si>
  <si>
    <t>733 - Rozvod potrubia</t>
  </si>
  <si>
    <t xml:space="preserve">   50  </t>
  </si>
  <si>
    <t>731</t>
  </si>
  <si>
    <t>733111103</t>
  </si>
  <si>
    <t>Potrubie z rúrok závit. bezošvých bežných nízkotlak. DN 15</t>
  </si>
  <si>
    <t>73311-1103</t>
  </si>
  <si>
    <t>45.33.11</t>
  </si>
  <si>
    <t xml:space="preserve">   51  </t>
  </si>
  <si>
    <t>733120815</t>
  </si>
  <si>
    <t>Demontáž potrubia z ocel. rúrok hladkých do pr. 38</t>
  </si>
  <si>
    <t>73312-0815</t>
  </si>
  <si>
    <t xml:space="preserve">   52  </t>
  </si>
  <si>
    <t>733123110</t>
  </si>
  <si>
    <t>Prípl. za zhotovenie prípojky z rúrok hladkých pr. 22/2,6</t>
  </si>
  <si>
    <t>73312-3110</t>
  </si>
  <si>
    <t xml:space="preserve">   53  </t>
  </si>
  <si>
    <t>733190107</t>
  </si>
  <si>
    <t>Tlaková skúška potrubia a ocel. rúrok závitových do DN 40</t>
  </si>
  <si>
    <t>73319-0107</t>
  </si>
  <si>
    <t xml:space="preserve">   54  </t>
  </si>
  <si>
    <t>733191923</t>
  </si>
  <si>
    <t>Opr. ocel. závit. potrubia, navarenie odbočky DN 15</t>
  </si>
  <si>
    <t>73319-1923</t>
  </si>
  <si>
    <t xml:space="preserve">   55  </t>
  </si>
  <si>
    <t>998733203</t>
  </si>
  <si>
    <t>Presun hmôt pre potrubie UK v objektoch výšky do 24 m</t>
  </si>
  <si>
    <t>99873-3203</t>
  </si>
  <si>
    <t xml:space="preserve">733 - Rozvod potrubia  spolu: </t>
  </si>
  <si>
    <t>734 - Armatúry</t>
  </si>
  <si>
    <t xml:space="preserve">   56  </t>
  </si>
  <si>
    <t>734200821</t>
  </si>
  <si>
    <t>Demontáž armatúr s dvoma závitmi do G 1/2</t>
  </si>
  <si>
    <t>73420-0821</t>
  </si>
  <si>
    <t xml:space="preserve">   57  </t>
  </si>
  <si>
    <t>734212113</t>
  </si>
  <si>
    <t>Ventil odvzdušňovací závitový samočinný ON13 7311 DN 15</t>
  </si>
  <si>
    <t>73421-2113</t>
  </si>
  <si>
    <t xml:space="preserve">   58  </t>
  </si>
  <si>
    <t>734221413</t>
  </si>
  <si>
    <t>Ventil regulačný závitový V 4232 priamy G 1/2</t>
  </si>
  <si>
    <t>73422-1413</t>
  </si>
  <si>
    <t xml:space="preserve">   59  </t>
  </si>
  <si>
    <t>734222612</t>
  </si>
  <si>
    <t>Ventil regul. závit. s hlavicou termost. ovlád. V4262A G 1/2</t>
  </si>
  <si>
    <t>73422-2612</t>
  </si>
  <si>
    <t xml:space="preserve">   60  </t>
  </si>
  <si>
    <t>734231213</t>
  </si>
  <si>
    <t>Ventily uzavieracie závitové Ve 3001 G 1/2</t>
  </si>
  <si>
    <t>73423-1213</t>
  </si>
  <si>
    <t xml:space="preserve">   61  </t>
  </si>
  <si>
    <t>998734203</t>
  </si>
  <si>
    <t>Presun hmôt pre armatúry UK v objektoch výšky do 24 m</t>
  </si>
  <si>
    <t>99873-4203</t>
  </si>
  <si>
    <t xml:space="preserve">734 - Armatúry  spolu: </t>
  </si>
  <si>
    <t>735 - Vykurovacie telesá</t>
  </si>
  <si>
    <t xml:space="preserve">   62  </t>
  </si>
  <si>
    <t>735151812</t>
  </si>
  <si>
    <t>Demontáž vykurovacích telies panelových jednorad. do 2820 mm</t>
  </si>
  <si>
    <t>73515-1812</t>
  </si>
  <si>
    <t xml:space="preserve">   63  </t>
  </si>
  <si>
    <t>735153300</t>
  </si>
  <si>
    <t>Prípl. za odvzdušňovací ventil telies VSŽ</t>
  </si>
  <si>
    <t>73515-3300</t>
  </si>
  <si>
    <t xml:space="preserve">   64  </t>
  </si>
  <si>
    <t>735158120</t>
  </si>
  <si>
    <t>Vykur. telesá panel. 2 radové, tlak. skúšky telies vodou</t>
  </si>
  <si>
    <t>73515-8120</t>
  </si>
  <si>
    <t xml:space="preserve">   65  </t>
  </si>
  <si>
    <t>735159645</t>
  </si>
  <si>
    <t>Montáž vyhr. telies oc.doskové dvojité bez odvzd. KORAD-22K Hdo600/Ldo2000mm</t>
  </si>
  <si>
    <t>73515-9645</t>
  </si>
  <si>
    <t xml:space="preserve">   66  </t>
  </si>
  <si>
    <t>484521391</t>
  </si>
  <si>
    <t>Teleso vyh.doskové dvojité s 2xkonverkt. typ 22K s krytmi H600 L1800 Korad P90</t>
  </si>
  <si>
    <t>28.22.11</t>
  </si>
  <si>
    <t xml:space="preserve">   67  </t>
  </si>
  <si>
    <t>998735202</t>
  </si>
  <si>
    <t>Presun hmôt pre vykur. telesá UK v objektoch výšky do 12 m</t>
  </si>
  <si>
    <t>99873-5202</t>
  </si>
  <si>
    <t xml:space="preserve">735 - Vykurovacie telesá  spolu: </t>
  </si>
  <si>
    <t>766 - Konštrukcie stolárske</t>
  </si>
  <si>
    <t xml:space="preserve">   68  </t>
  </si>
  <si>
    <t>766</t>
  </si>
  <si>
    <t>766661413</t>
  </si>
  <si>
    <t>Montáž dvier kom. otv. protipož. do zár. 1-kr. do 0,8m</t>
  </si>
  <si>
    <t>76666-1413</t>
  </si>
  <si>
    <t xml:space="preserve">   69  </t>
  </si>
  <si>
    <t>766661422</t>
  </si>
  <si>
    <t>Montáž dvier kom. otv. protipož. do zár. 1-kr. nad 0,8m</t>
  </si>
  <si>
    <t>76666-1422</t>
  </si>
  <si>
    <t xml:space="preserve">   70  </t>
  </si>
  <si>
    <t>611653110</t>
  </si>
  <si>
    <t>Dvere vnútor. s pož. odoln. 30 min. 80x197 dyhované dub</t>
  </si>
  <si>
    <t>20.30.11</t>
  </si>
  <si>
    <t xml:space="preserve">   71  </t>
  </si>
  <si>
    <t>611653150</t>
  </si>
  <si>
    <t>Dvere vnútor. s pož. odoln. 30 min. 90x197 dyhované dub</t>
  </si>
  <si>
    <t xml:space="preserve">   72  </t>
  </si>
  <si>
    <t>998766202</t>
  </si>
  <si>
    <t>Presun hmôt pre konštr. stolárske v objektoch výšky do 12 m</t>
  </si>
  <si>
    <t>99876-6202</t>
  </si>
  <si>
    <t>45.42.13</t>
  </si>
  <si>
    <t xml:space="preserve">766 - Konštrukcie stolárske  spolu: </t>
  </si>
  <si>
    <t>767 - Konštrukcie doplnk. kovové stavebné</t>
  </si>
  <si>
    <t xml:space="preserve">   73  </t>
  </si>
  <si>
    <t>767</t>
  </si>
  <si>
    <t>767648253</t>
  </si>
  <si>
    <t>Montáž dverí vstupných, dvijkrídlových, typ HDB</t>
  </si>
  <si>
    <t>76764-8253</t>
  </si>
  <si>
    <t xml:space="preserve">   74  </t>
  </si>
  <si>
    <t>553407420</t>
  </si>
  <si>
    <t>Dvere hliníkové vchodové  140x260</t>
  </si>
  <si>
    <t xml:space="preserve">   75  </t>
  </si>
  <si>
    <t>767658132</t>
  </si>
  <si>
    <t>Montáž vrát sekčných sklopných pod strop plochy nad 9 do 13 m2</t>
  </si>
  <si>
    <t>76765-8132</t>
  </si>
  <si>
    <t xml:space="preserve">   76  </t>
  </si>
  <si>
    <t>5534484701</t>
  </si>
  <si>
    <t>Vráta sekčné skladacie zateplené 280x330 s dverami.</t>
  </si>
  <si>
    <t>553448470</t>
  </si>
  <si>
    <t>8</t>
  </si>
  <si>
    <t xml:space="preserve">   77  </t>
  </si>
  <si>
    <t>998767202</t>
  </si>
  <si>
    <t>Presun hmôt pre kovové stav. doplnk. konštr. v objektoch výšky do 12 m</t>
  </si>
  <si>
    <t>99876-7202</t>
  </si>
  <si>
    <t>45.42.12</t>
  </si>
  <si>
    <t xml:space="preserve">767 - Konštrukcie doplnk. kovové stavebné  spolu: </t>
  </si>
  <si>
    <t>781 - Obklady z obkladačiek a dosiek</t>
  </si>
  <si>
    <t xml:space="preserve">   78  </t>
  </si>
  <si>
    <t>771</t>
  </si>
  <si>
    <t>781412232</t>
  </si>
  <si>
    <t>Montáž obkladov vnútor. stien do tmelu pravouhlých v obmedz. priestore škárovanie Ceresit CE33 veľ. 150X150 mm</t>
  </si>
  <si>
    <t>78141-2232</t>
  </si>
  <si>
    <t xml:space="preserve">   79  </t>
  </si>
  <si>
    <t>5974A1003</t>
  </si>
  <si>
    <t>Obkladačka 150 x 150 x 6 mm - Lu, farebná - 3, I.tr.</t>
  </si>
  <si>
    <t>26.30.10</t>
  </si>
  <si>
    <t xml:space="preserve">   80  </t>
  </si>
  <si>
    <t>998781202</t>
  </si>
  <si>
    <t>Presun hmôt pre obklady keramické v objektoch výšky do 12 m</t>
  </si>
  <si>
    <t>99878-1202</t>
  </si>
  <si>
    <t>45.43.12</t>
  </si>
  <si>
    <t xml:space="preserve">781 - Obklady z obkladačiek a dosiek  spolu: </t>
  </si>
  <si>
    <t>783 - Nátery</t>
  </si>
  <si>
    <t xml:space="preserve">   81  </t>
  </si>
  <si>
    <t>783</t>
  </si>
  <si>
    <t>783991231</t>
  </si>
  <si>
    <t>Bezpečnostné šrafovanie omietkového povrchu na rovnej ploche</t>
  </si>
  <si>
    <t>78399-1231</t>
  </si>
  <si>
    <t xml:space="preserve">783 - Nátery  spolu: </t>
  </si>
  <si>
    <t>784 - Maľby</t>
  </si>
  <si>
    <t xml:space="preserve">   82  </t>
  </si>
  <si>
    <t>784</t>
  </si>
  <si>
    <t>784412301</t>
  </si>
  <si>
    <t>Pačok 2x váp. mliekom s obrús. a presádr. v miest. do 3,8m</t>
  </si>
  <si>
    <t>78441-2301</t>
  </si>
  <si>
    <t>45.44.21</t>
  </si>
  <si>
    <t xml:space="preserve">   83  </t>
  </si>
  <si>
    <t>784452571</t>
  </si>
  <si>
    <t>Maľba zo zmesí tekut. Esmal 1far. dvojnás. v miest. do 3,8m</t>
  </si>
  <si>
    <t>78445-2571</t>
  </si>
  <si>
    <t xml:space="preserve">784 - Maľby  spolu: </t>
  </si>
  <si>
    <t xml:space="preserve">PRÁCE A DODÁVKY PSV  spolu: </t>
  </si>
  <si>
    <t>OSTATNÉ</t>
  </si>
  <si>
    <t xml:space="preserve">   84  </t>
  </si>
  <si>
    <t>NAD</t>
  </si>
  <si>
    <t>M21</t>
  </si>
  <si>
    <t>M21 - 155 Elektromontáže-výmena zásuviek a vypínačov</t>
  </si>
  <si>
    <t>U</t>
  </si>
  <si>
    <t>7</t>
  </si>
  <si>
    <t xml:space="preserve">   85  </t>
  </si>
  <si>
    <t>M21020</t>
  </si>
  <si>
    <t>Svietidlá a osvetľovacie zariadenia</t>
  </si>
  <si>
    <t>ks</t>
  </si>
  <si>
    <t xml:space="preserve">OSTATNÉ  spolu: </t>
  </si>
  <si>
    <t>Za rozpočet celkom:</t>
  </si>
  <si>
    <t>Príloha č. 1</t>
  </si>
  <si>
    <t xml:space="preserve">Stavba : Stavebné úpravy požiarnej zbrojnice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</si>
</sst>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.000"/>
    <numFmt numFmtId="167" formatCode="#,##0.00000"/>
    <numFmt numFmtId="168" formatCode="0.000"/>
    <numFmt numFmtId="169" formatCode="#,##0.0"/>
    <numFmt numFmtId="170" formatCode="#,##0.0000"/>
  </numFmts>
  <fonts count="39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0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7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1" fillId="37" borderId="8" applyNumberFormat="0" applyAlignment="0" applyProtection="0"/>
    <xf numFmtId="0" fontId="13" fillId="36" borderId="7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0" fillId="4" borderId="10" applyNumberFormat="0" applyAlignment="0" applyProtection="0"/>
    <xf numFmtId="0" fontId="18" fillId="34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33" fillId="0" borderId="12" applyNumberFormat="0" applyFill="0" applyAlignment="0" applyProtection="0"/>
    <xf numFmtId="0" fontId="15" fillId="0" borderId="9" applyNumberFormat="0" applyFill="0" applyAlignment="0" applyProtection="0"/>
    <xf numFmtId="0" fontId="34" fillId="0" borderId="13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14">
      <alignment vertical="center"/>
      <protection/>
    </xf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1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66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7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168" fontId="19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0" fontId="21" fillId="0" borderId="0" xfId="109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0" fontId="22" fillId="0" borderId="0" xfId="109" applyFont="1">
      <alignment/>
      <protection/>
    </xf>
    <xf numFmtId="0" fontId="22" fillId="0" borderId="0" xfId="109" applyFont="1" applyProtection="1">
      <alignment/>
      <protection locked="0"/>
    </xf>
    <xf numFmtId="49" fontId="22" fillId="0" borderId="0" xfId="109" applyNumberFormat="1" applyFont="1">
      <alignment/>
      <protection/>
    </xf>
    <xf numFmtId="169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66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 horizontal="center" wrapText="1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wrapText="1"/>
      <protection/>
    </xf>
    <xf numFmtId="169" fontId="19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0" fillId="0" borderId="0" xfId="0" applyNumberFormat="1" applyFont="1" applyAlignment="1" applyProtection="1">
      <alignment vertical="top"/>
      <protection/>
    </xf>
    <xf numFmtId="167" fontId="20" fillId="0" borderId="0" xfId="0" applyNumberFormat="1" applyFont="1" applyAlignment="1" applyProtection="1">
      <alignment vertical="top"/>
      <protection/>
    </xf>
    <xf numFmtId="166" fontId="20" fillId="0" borderId="0" xfId="0" applyNumberFormat="1" applyFont="1" applyAlignment="1" applyProtection="1">
      <alignment vertical="top"/>
      <protection/>
    </xf>
    <xf numFmtId="168" fontId="20" fillId="0" borderId="0" xfId="0" applyNumberFormat="1" applyFont="1" applyAlignment="1" applyProtection="1">
      <alignment vertical="top"/>
      <protection/>
    </xf>
    <xf numFmtId="49" fontId="20" fillId="0" borderId="0" xfId="0" applyNumberFormat="1" applyFont="1" applyAlignment="1" applyProtection="1">
      <alignment horizontal="right" vertical="top" wrapText="1"/>
      <protection/>
    </xf>
    <xf numFmtId="0" fontId="19" fillId="0" borderId="15" xfId="0" applyFont="1" applyBorder="1" applyAlignment="1" applyProtection="1">
      <alignment horizontal="center"/>
      <protection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4"/>
  <sheetViews>
    <sheetView showGridLines="0" tabSelected="1" zoomScalePageLayoutView="0" workbookViewId="0" topLeftCell="A4">
      <selection activeCell="A7" sqref="A7"/>
    </sheetView>
  </sheetViews>
  <sheetFormatPr defaultColWidth="9.140625" defaultRowHeight="12.75"/>
  <cols>
    <col min="1" max="1" width="6.140625" style="1" customWidth="1"/>
    <col min="2" max="2" width="4.140625" style="2" customWidth="1"/>
    <col min="3" max="3" width="13.28125" style="3" customWidth="1"/>
    <col min="4" max="4" width="40.8515625" style="4" customWidth="1"/>
    <col min="5" max="5" width="10.140625" style="5" customWidth="1"/>
    <col min="6" max="6" width="5.28125" style="6" customWidth="1"/>
    <col min="7" max="7" width="9.140625" style="7" customWidth="1"/>
    <col min="8" max="9" width="0" style="7" hidden="1" customWidth="1"/>
    <col min="10" max="10" width="11.28125" style="7" customWidth="1"/>
    <col min="11" max="12" width="0" style="8" hidden="1" customWidth="1"/>
    <col min="13" max="14" width="0" style="5" hidden="1" customWidth="1"/>
    <col min="15" max="15" width="3.57421875" style="6" customWidth="1"/>
    <col min="16" max="16" width="0" style="6" hidden="1" customWidth="1"/>
    <col min="17" max="19" width="0" style="5" hidden="1" customWidth="1"/>
    <col min="20" max="22" width="0" style="9" hidden="1" customWidth="1"/>
    <col min="23" max="23" width="9.140625" style="10" customWidth="1"/>
    <col min="24" max="24" width="13.57421875" style="6" customWidth="1"/>
    <col min="25" max="25" width="9.00390625" style="6" customWidth="1"/>
    <col min="26" max="26" width="7.28125" style="6" customWidth="1"/>
    <col min="27" max="27" width="24.8515625" style="6" customWidth="1"/>
    <col min="28" max="28" width="4.28125" style="6" customWidth="1"/>
    <col min="29" max="29" width="8.28125" style="6" customWidth="1"/>
    <col min="30" max="30" width="8.7109375" style="6" customWidth="1"/>
    <col min="31" max="31" width="11.00390625" style="6" customWidth="1"/>
    <col min="32" max="16384" width="9.140625" style="6" customWidth="1"/>
  </cols>
  <sheetData>
    <row r="2" ht="12.75">
      <c r="J2" s="7" t="s">
        <v>480</v>
      </c>
    </row>
    <row r="3" spans="1:32" s="12" customFormat="1" ht="12.75">
      <c r="A3" s="11" t="s">
        <v>0</v>
      </c>
      <c r="D3" s="13"/>
      <c r="E3" s="11" t="s">
        <v>1</v>
      </c>
      <c r="G3" s="14"/>
      <c r="J3" s="14"/>
      <c r="K3" s="15"/>
      <c r="Q3" s="16"/>
      <c r="R3" s="16"/>
      <c r="S3" s="16"/>
      <c r="Z3" s="17" t="s">
        <v>2</v>
      </c>
      <c r="AA3" s="17" t="s">
        <v>3</v>
      </c>
      <c r="AB3" s="17" t="s">
        <v>4</v>
      </c>
      <c r="AC3" s="17" t="s">
        <v>5</v>
      </c>
      <c r="AD3" s="17" t="s">
        <v>6</v>
      </c>
      <c r="AE3" s="18" t="s">
        <v>7</v>
      </c>
      <c r="AF3" s="19" t="s">
        <v>8</v>
      </c>
    </row>
    <row r="4" spans="1:32" s="12" customFormat="1" ht="12.75">
      <c r="A4" s="11" t="s">
        <v>9</v>
      </c>
      <c r="D4" s="13"/>
      <c r="E4" s="11" t="s">
        <v>10</v>
      </c>
      <c r="G4" s="14"/>
      <c r="H4" s="20"/>
      <c r="J4" s="14"/>
      <c r="K4" s="15"/>
      <c r="Q4" s="16"/>
      <c r="R4" s="16"/>
      <c r="S4" s="16"/>
      <c r="Z4" s="17" t="s">
        <v>11</v>
      </c>
      <c r="AA4" s="21" t="s">
        <v>12</v>
      </c>
      <c r="AB4" s="22" t="s">
        <v>13</v>
      </c>
      <c r="AC4" s="21"/>
      <c r="AD4" s="23"/>
      <c r="AE4" s="18">
        <v>1</v>
      </c>
      <c r="AF4" s="24">
        <v>123.4567</v>
      </c>
    </row>
    <row r="5" spans="1:32" s="12" customFormat="1" ht="12.75">
      <c r="A5" s="11" t="s">
        <v>14</v>
      </c>
      <c r="D5" s="13"/>
      <c r="E5" s="11" t="s">
        <v>15</v>
      </c>
      <c r="G5" s="14"/>
      <c r="J5" s="14"/>
      <c r="K5" s="15"/>
      <c r="Q5" s="16"/>
      <c r="R5" s="16"/>
      <c r="S5" s="16"/>
      <c r="Z5" s="17" t="s">
        <v>16</v>
      </c>
      <c r="AA5" s="21" t="s">
        <v>17</v>
      </c>
      <c r="AB5" s="22" t="s">
        <v>13</v>
      </c>
      <c r="AC5" s="21" t="s">
        <v>18</v>
      </c>
      <c r="AD5" s="23" t="s">
        <v>19</v>
      </c>
      <c r="AE5" s="18">
        <v>2</v>
      </c>
      <c r="AF5" s="25">
        <v>123.4567</v>
      </c>
    </row>
    <row r="6" spans="4:32" s="12" customFormat="1" ht="12.75">
      <c r="D6" s="13"/>
      <c r="Q6" s="16"/>
      <c r="R6" s="16"/>
      <c r="S6" s="16"/>
      <c r="Z6" s="17" t="s">
        <v>20</v>
      </c>
      <c r="AA6" s="21" t="s">
        <v>21</v>
      </c>
      <c r="AB6" s="22" t="s">
        <v>13</v>
      </c>
      <c r="AC6" s="21"/>
      <c r="AD6" s="23"/>
      <c r="AE6" s="18">
        <v>3</v>
      </c>
      <c r="AF6" s="26">
        <v>123.4567</v>
      </c>
    </row>
    <row r="7" spans="1:32" s="12" customFormat="1" ht="12.75">
      <c r="A7" s="11" t="s">
        <v>481</v>
      </c>
      <c r="D7" s="13"/>
      <c r="Q7" s="16"/>
      <c r="R7" s="16"/>
      <c r="S7" s="16"/>
      <c r="Z7" s="17" t="s">
        <v>22</v>
      </c>
      <c r="AA7" s="21" t="s">
        <v>17</v>
      </c>
      <c r="AB7" s="22" t="s">
        <v>13</v>
      </c>
      <c r="AC7" s="21" t="s">
        <v>18</v>
      </c>
      <c r="AD7" s="23" t="s">
        <v>19</v>
      </c>
      <c r="AE7" s="18">
        <v>4</v>
      </c>
      <c r="AF7" s="27">
        <v>123.4567</v>
      </c>
    </row>
    <row r="8" spans="1:32" s="12" customFormat="1" ht="12.75">
      <c r="A8" s="11"/>
      <c r="D8" s="13"/>
      <c r="Q8" s="16"/>
      <c r="R8" s="16"/>
      <c r="S8" s="16"/>
      <c r="Z8" s="17" t="s">
        <v>23</v>
      </c>
      <c r="AA8" s="21" t="s">
        <v>24</v>
      </c>
      <c r="AB8" s="22" t="s">
        <v>13</v>
      </c>
      <c r="AC8" s="21" t="s">
        <v>18</v>
      </c>
      <c r="AD8" s="23" t="s">
        <v>19</v>
      </c>
      <c r="AE8" s="18" t="s">
        <v>25</v>
      </c>
      <c r="AF8" s="19">
        <v>123.4567</v>
      </c>
    </row>
    <row r="9" spans="1:19" s="12" customFormat="1" ht="12.75">
      <c r="A9" s="11"/>
      <c r="D9" s="13"/>
      <c r="Q9" s="16"/>
      <c r="R9" s="16"/>
      <c r="S9" s="16"/>
    </row>
    <row r="10" spans="2:19" s="12" customFormat="1" ht="13.5">
      <c r="B10" s="28"/>
      <c r="C10" s="29"/>
      <c r="D10" s="30" t="s">
        <v>26</v>
      </c>
      <c r="E10" s="16"/>
      <c r="G10" s="14"/>
      <c r="H10" s="14"/>
      <c r="I10" s="14"/>
      <c r="J10" s="14"/>
      <c r="K10" s="15"/>
      <c r="L10" s="15"/>
      <c r="M10" s="16"/>
      <c r="N10" s="16"/>
      <c r="Q10" s="16"/>
      <c r="R10" s="16"/>
      <c r="S10" s="16"/>
    </row>
    <row r="11" spans="1:28" s="12" customFormat="1" ht="12.75">
      <c r="A11" s="31" t="s">
        <v>27</v>
      </c>
      <c r="B11" s="31" t="s">
        <v>28</v>
      </c>
      <c r="C11" s="31" t="s">
        <v>29</v>
      </c>
      <c r="D11" s="32" t="s">
        <v>30</v>
      </c>
      <c r="E11" s="31" t="s">
        <v>31</v>
      </c>
      <c r="F11" s="31" t="s">
        <v>32</v>
      </c>
      <c r="G11" s="31" t="s">
        <v>33</v>
      </c>
      <c r="H11" s="31" t="s">
        <v>34</v>
      </c>
      <c r="I11" s="31" t="s">
        <v>35</v>
      </c>
      <c r="J11" s="31" t="s">
        <v>36</v>
      </c>
      <c r="K11" s="49" t="s">
        <v>37</v>
      </c>
      <c r="L11" s="49"/>
      <c r="M11" s="49" t="s">
        <v>38</v>
      </c>
      <c r="N11" s="49"/>
      <c r="O11" s="31" t="s">
        <v>39</v>
      </c>
      <c r="P11" s="33" t="s">
        <v>40</v>
      </c>
      <c r="Q11" s="33" t="s">
        <v>31</v>
      </c>
      <c r="R11" s="33" t="s">
        <v>31</v>
      </c>
      <c r="S11" s="33" t="s">
        <v>31</v>
      </c>
      <c r="T11" s="34" t="s">
        <v>41</v>
      </c>
      <c r="U11" s="34" t="s">
        <v>42</v>
      </c>
      <c r="V11" s="34" t="s">
        <v>43</v>
      </c>
      <c r="W11" s="35" t="s">
        <v>44</v>
      </c>
      <c r="X11" s="36" t="s">
        <v>45</v>
      </c>
      <c r="Y11" s="36" t="s">
        <v>29</v>
      </c>
      <c r="Z11" s="36" t="s">
        <v>46</v>
      </c>
      <c r="AA11" s="36" t="s">
        <v>47</v>
      </c>
      <c r="AB11" s="12" t="s">
        <v>43</v>
      </c>
    </row>
    <row r="12" spans="1:28" s="12" customFormat="1" ht="12.75">
      <c r="A12" s="37" t="s">
        <v>48</v>
      </c>
      <c r="B12" s="37" t="s">
        <v>49</v>
      </c>
      <c r="C12" s="38"/>
      <c r="D12" s="39" t="s">
        <v>50</v>
      </c>
      <c r="E12" s="37" t="s">
        <v>51</v>
      </c>
      <c r="F12" s="37" t="s">
        <v>52</v>
      </c>
      <c r="G12" s="37" t="s">
        <v>53</v>
      </c>
      <c r="H12" s="37" t="s">
        <v>54</v>
      </c>
      <c r="I12" s="37" t="s">
        <v>55</v>
      </c>
      <c r="J12" s="37"/>
      <c r="K12" s="37" t="s">
        <v>33</v>
      </c>
      <c r="L12" s="37" t="s">
        <v>36</v>
      </c>
      <c r="M12" s="37" t="s">
        <v>33</v>
      </c>
      <c r="N12" s="37" t="s">
        <v>36</v>
      </c>
      <c r="O12" s="37" t="s">
        <v>56</v>
      </c>
      <c r="P12" s="33"/>
      <c r="Q12" s="33" t="s">
        <v>57</v>
      </c>
      <c r="R12" s="33" t="s">
        <v>58</v>
      </c>
      <c r="S12" s="33" t="s">
        <v>59</v>
      </c>
      <c r="T12" s="34" t="s">
        <v>60</v>
      </c>
      <c r="U12" s="34" t="s">
        <v>39</v>
      </c>
      <c r="V12" s="34" t="s">
        <v>61</v>
      </c>
      <c r="W12" s="35"/>
      <c r="Z12" s="36" t="s">
        <v>62</v>
      </c>
      <c r="AA12" s="36" t="s">
        <v>48</v>
      </c>
      <c r="AB12" s="12" t="s">
        <v>63</v>
      </c>
    </row>
    <row r="13" ht="12.75">
      <c r="G13" s="40"/>
    </row>
    <row r="15" ht="12.75">
      <c r="B15" s="41" t="s">
        <v>64</v>
      </c>
    </row>
    <row r="16" ht="12.75">
      <c r="B16" s="42" t="s">
        <v>65</v>
      </c>
    </row>
    <row r="17" spans="1:28" ht="25.5">
      <c r="A17" s="1" t="s">
        <v>66</v>
      </c>
      <c r="B17" s="2" t="s">
        <v>67</v>
      </c>
      <c r="C17" s="3" t="s">
        <v>68</v>
      </c>
      <c r="D17" s="4" t="s">
        <v>69</v>
      </c>
      <c r="E17" s="5">
        <v>0.972</v>
      </c>
      <c r="F17" s="6" t="s">
        <v>70</v>
      </c>
      <c r="H17" s="7">
        <f>ROUND(E17*G17,2)</f>
        <v>0</v>
      </c>
      <c r="J17" s="7">
        <f>ROUND(E17*G17,2)</f>
        <v>0</v>
      </c>
      <c r="K17" s="8">
        <v>1.77807</v>
      </c>
      <c r="L17" s="8">
        <f>E17*K17</f>
        <v>1.72828404</v>
      </c>
      <c r="P17" s="6" t="s">
        <v>71</v>
      </c>
      <c r="V17" s="9" t="s">
        <v>72</v>
      </c>
      <c r="X17" s="6" t="s">
        <v>73</v>
      </c>
      <c r="Y17" s="6" t="s">
        <v>68</v>
      </c>
      <c r="Z17" s="6" t="s">
        <v>74</v>
      </c>
      <c r="AA17" s="6" t="s">
        <v>71</v>
      </c>
      <c r="AB17" s="6" t="s">
        <v>75</v>
      </c>
    </row>
    <row r="18" spans="4:23" ht="12.75">
      <c r="D18" s="43" t="s">
        <v>76</v>
      </c>
      <c r="E18" s="44">
        <f>J18</f>
        <v>0</v>
      </c>
      <c r="H18" s="44">
        <f>SUM(H14:H17)</f>
        <v>0</v>
      </c>
      <c r="I18" s="44">
        <f>SUM(I14:I17)</f>
        <v>0</v>
      </c>
      <c r="J18" s="44">
        <f>SUM(J14:J17)</f>
        <v>0</v>
      </c>
      <c r="L18" s="45">
        <f>SUM(L14:L17)</f>
        <v>1.72828404</v>
      </c>
      <c r="N18" s="46">
        <f>SUM(N14:N17)</f>
        <v>0</v>
      </c>
      <c r="W18" s="47">
        <f>SUM(W14:W17)</f>
        <v>0</v>
      </c>
    </row>
    <row r="20" ht="12.75">
      <c r="B20" s="42" t="s">
        <v>77</v>
      </c>
    </row>
    <row r="21" spans="1:28" ht="12.75">
      <c r="A21" s="1" t="s">
        <v>78</v>
      </c>
      <c r="B21" s="2" t="s">
        <v>79</v>
      </c>
      <c r="C21" s="3" t="s">
        <v>80</v>
      </c>
      <c r="D21" s="4" t="s">
        <v>81</v>
      </c>
      <c r="E21" s="5">
        <v>125.66</v>
      </c>
      <c r="F21" s="6" t="s">
        <v>82</v>
      </c>
      <c r="H21" s="7">
        <f aca="true" t="shared" si="0" ref="H21:H32">ROUND(E21*G21,2)</f>
        <v>0</v>
      </c>
      <c r="J21" s="7">
        <f aca="true" t="shared" si="1" ref="J21:J32">ROUND(E21*G21,2)</f>
        <v>0</v>
      </c>
      <c r="K21" s="8">
        <v>0.00808</v>
      </c>
      <c r="L21" s="8">
        <f aca="true" t="shared" si="2" ref="L21:L26">E21*K21</f>
        <v>1.0153328</v>
      </c>
      <c r="P21" s="6" t="s">
        <v>71</v>
      </c>
      <c r="V21" s="9" t="s">
        <v>72</v>
      </c>
      <c r="X21" s="6" t="s">
        <v>83</v>
      </c>
      <c r="Y21" s="6" t="s">
        <v>80</v>
      </c>
      <c r="Z21" s="6" t="s">
        <v>84</v>
      </c>
      <c r="AA21" s="6" t="s">
        <v>71</v>
      </c>
      <c r="AB21" s="6" t="s">
        <v>75</v>
      </c>
    </row>
    <row r="22" spans="1:28" ht="12.75">
      <c r="A22" s="1" t="s">
        <v>85</v>
      </c>
      <c r="B22" s="2" t="s">
        <v>79</v>
      </c>
      <c r="C22" s="3" t="s">
        <v>86</v>
      </c>
      <c r="D22" s="4" t="s">
        <v>87</v>
      </c>
      <c r="E22" s="5">
        <v>125.66</v>
      </c>
      <c r="F22" s="6" t="s">
        <v>82</v>
      </c>
      <c r="H22" s="7">
        <f t="shared" si="0"/>
        <v>0</v>
      </c>
      <c r="J22" s="7">
        <f t="shared" si="1"/>
        <v>0</v>
      </c>
      <c r="K22" s="8">
        <v>0.019690000000000003</v>
      </c>
      <c r="L22" s="8">
        <f t="shared" si="2"/>
        <v>2.4742454000000005</v>
      </c>
      <c r="P22" s="6" t="s">
        <v>71</v>
      </c>
      <c r="V22" s="9" t="s">
        <v>72</v>
      </c>
      <c r="X22" s="6" t="s">
        <v>88</v>
      </c>
      <c r="Y22" s="6" t="s">
        <v>86</v>
      </c>
      <c r="Z22" s="6" t="s">
        <v>84</v>
      </c>
      <c r="AA22" s="6" t="s">
        <v>71</v>
      </c>
      <c r="AB22" s="6" t="s">
        <v>75</v>
      </c>
    </row>
    <row r="23" spans="1:28" ht="12.75">
      <c r="A23" s="1" t="s">
        <v>89</v>
      </c>
      <c r="B23" s="2" t="s">
        <v>79</v>
      </c>
      <c r="C23" s="3" t="s">
        <v>90</v>
      </c>
      <c r="D23" s="4" t="s">
        <v>91</v>
      </c>
      <c r="E23" s="5">
        <v>125.66</v>
      </c>
      <c r="F23" s="6" t="s">
        <v>82</v>
      </c>
      <c r="H23" s="7">
        <f t="shared" si="0"/>
        <v>0</v>
      </c>
      <c r="J23" s="7">
        <f t="shared" si="1"/>
        <v>0</v>
      </c>
      <c r="K23" s="8">
        <v>0.0007800000000000001</v>
      </c>
      <c r="L23" s="8">
        <f t="shared" si="2"/>
        <v>0.09801480000000001</v>
      </c>
      <c r="P23" s="6" t="s">
        <v>71</v>
      </c>
      <c r="V23" s="9" t="s">
        <v>72</v>
      </c>
      <c r="X23" s="6" t="s">
        <v>92</v>
      </c>
      <c r="Y23" s="6" t="s">
        <v>90</v>
      </c>
      <c r="Z23" s="6" t="s">
        <v>84</v>
      </c>
      <c r="AA23" s="6" t="s">
        <v>71</v>
      </c>
      <c r="AB23" s="6" t="s">
        <v>75</v>
      </c>
    </row>
    <row r="24" spans="1:28" ht="25.5">
      <c r="A24" s="1" t="s">
        <v>93</v>
      </c>
      <c r="B24" s="2" t="s">
        <v>67</v>
      </c>
      <c r="C24" s="3" t="s">
        <v>94</v>
      </c>
      <c r="D24" s="4" t="s">
        <v>95</v>
      </c>
      <c r="E24" s="5">
        <v>326.79</v>
      </c>
      <c r="F24" s="6" t="s">
        <v>82</v>
      </c>
      <c r="H24" s="7">
        <f t="shared" si="0"/>
        <v>0</v>
      </c>
      <c r="J24" s="7">
        <f t="shared" si="1"/>
        <v>0</v>
      </c>
      <c r="K24" s="8">
        <v>0.005030000000000001</v>
      </c>
      <c r="L24" s="8">
        <f t="shared" si="2"/>
        <v>1.6437537000000002</v>
      </c>
      <c r="P24" s="6" t="s">
        <v>71</v>
      </c>
      <c r="V24" s="9" t="s">
        <v>72</v>
      </c>
      <c r="X24" s="6" t="s">
        <v>96</v>
      </c>
      <c r="Y24" s="6" t="s">
        <v>94</v>
      </c>
      <c r="Z24" s="6" t="s">
        <v>97</v>
      </c>
      <c r="AA24" s="6" t="s">
        <v>71</v>
      </c>
      <c r="AB24" s="6" t="s">
        <v>75</v>
      </c>
    </row>
    <row r="25" spans="1:28" ht="25.5">
      <c r="A25" s="1" t="s">
        <v>98</v>
      </c>
      <c r="B25" s="2" t="s">
        <v>67</v>
      </c>
      <c r="C25" s="3" t="s">
        <v>99</v>
      </c>
      <c r="D25" s="4" t="s">
        <v>100</v>
      </c>
      <c r="E25" s="5">
        <v>326.79</v>
      </c>
      <c r="F25" s="6" t="s">
        <v>82</v>
      </c>
      <c r="H25" s="7">
        <f t="shared" si="0"/>
        <v>0</v>
      </c>
      <c r="J25" s="7">
        <f t="shared" si="1"/>
        <v>0</v>
      </c>
      <c r="K25" s="8">
        <v>0.021150000000000002</v>
      </c>
      <c r="L25" s="8">
        <f t="shared" si="2"/>
        <v>6.911608500000001</v>
      </c>
      <c r="P25" s="6" t="s">
        <v>71</v>
      </c>
      <c r="V25" s="9" t="s">
        <v>72</v>
      </c>
      <c r="X25" s="6" t="s">
        <v>101</v>
      </c>
      <c r="Y25" s="6" t="s">
        <v>99</v>
      </c>
      <c r="Z25" s="6" t="s">
        <v>97</v>
      </c>
      <c r="AA25" s="6" t="s">
        <v>71</v>
      </c>
      <c r="AB25" s="6" t="s">
        <v>75</v>
      </c>
    </row>
    <row r="26" spans="1:28" ht="25.5">
      <c r="A26" s="1" t="s">
        <v>102</v>
      </c>
      <c r="B26" s="2" t="s">
        <v>79</v>
      </c>
      <c r="C26" s="3" t="s">
        <v>103</v>
      </c>
      <c r="D26" s="4" t="s">
        <v>104</v>
      </c>
      <c r="E26" s="5">
        <v>326.79</v>
      </c>
      <c r="F26" s="6" t="s">
        <v>82</v>
      </c>
      <c r="H26" s="7">
        <f t="shared" si="0"/>
        <v>0</v>
      </c>
      <c r="J26" s="7">
        <f t="shared" si="1"/>
        <v>0</v>
      </c>
      <c r="K26" s="8">
        <v>0.004</v>
      </c>
      <c r="L26" s="8">
        <f t="shared" si="2"/>
        <v>1.30716</v>
      </c>
      <c r="P26" s="6" t="s">
        <v>71</v>
      </c>
      <c r="V26" s="9" t="s">
        <v>72</v>
      </c>
      <c r="X26" s="6" t="s">
        <v>105</v>
      </c>
      <c r="Y26" s="6" t="s">
        <v>103</v>
      </c>
      <c r="Z26" s="6" t="s">
        <v>84</v>
      </c>
      <c r="AA26" s="6" t="s">
        <v>71</v>
      </c>
      <c r="AB26" s="6" t="s">
        <v>75</v>
      </c>
    </row>
    <row r="27" spans="1:28" ht="25.5">
      <c r="A27" s="1" t="s">
        <v>106</v>
      </c>
      <c r="B27" s="2" t="s">
        <v>79</v>
      </c>
      <c r="C27" s="3" t="s">
        <v>107</v>
      </c>
      <c r="D27" s="4" t="s">
        <v>108</v>
      </c>
      <c r="E27" s="5">
        <v>102.02</v>
      </c>
      <c r="F27" s="6" t="s">
        <v>109</v>
      </c>
      <c r="H27" s="7">
        <f t="shared" si="0"/>
        <v>0</v>
      </c>
      <c r="J27" s="7">
        <f t="shared" si="1"/>
        <v>0</v>
      </c>
      <c r="P27" s="6" t="s">
        <v>71</v>
      </c>
      <c r="V27" s="9" t="s">
        <v>72</v>
      </c>
      <c r="X27" s="6" t="s">
        <v>110</v>
      </c>
      <c r="Y27" s="6" t="s">
        <v>107</v>
      </c>
      <c r="Z27" s="6" t="s">
        <v>84</v>
      </c>
      <c r="AA27" s="6" t="s">
        <v>71</v>
      </c>
      <c r="AB27" s="6" t="s">
        <v>75</v>
      </c>
    </row>
    <row r="28" spans="1:28" ht="25.5">
      <c r="A28" s="1" t="s">
        <v>111</v>
      </c>
      <c r="B28" s="2" t="s">
        <v>79</v>
      </c>
      <c r="C28" s="3" t="s">
        <v>112</v>
      </c>
      <c r="D28" s="4" t="s">
        <v>113</v>
      </c>
      <c r="E28" s="5">
        <v>326.79</v>
      </c>
      <c r="F28" s="6" t="s">
        <v>82</v>
      </c>
      <c r="H28" s="7">
        <f t="shared" si="0"/>
        <v>0</v>
      </c>
      <c r="J28" s="7">
        <f t="shared" si="1"/>
        <v>0</v>
      </c>
      <c r="K28" s="8">
        <v>0.00033000000000000005</v>
      </c>
      <c r="L28" s="8">
        <f>E28*K28</f>
        <v>0.10784070000000003</v>
      </c>
      <c r="P28" s="6" t="s">
        <v>71</v>
      </c>
      <c r="V28" s="9" t="s">
        <v>72</v>
      </c>
      <c r="X28" s="6" t="s">
        <v>114</v>
      </c>
      <c r="Y28" s="6" t="s">
        <v>112</v>
      </c>
      <c r="Z28" s="6" t="s">
        <v>84</v>
      </c>
      <c r="AA28" s="6" t="s">
        <v>71</v>
      </c>
      <c r="AB28" s="6" t="s">
        <v>75</v>
      </c>
    </row>
    <row r="29" spans="1:28" ht="25.5">
      <c r="A29" s="1" t="s">
        <v>115</v>
      </c>
      <c r="B29" s="2" t="s">
        <v>79</v>
      </c>
      <c r="C29" s="3" t="s">
        <v>116</v>
      </c>
      <c r="D29" s="4" t="s">
        <v>117</v>
      </c>
      <c r="E29" s="5">
        <v>18.36</v>
      </c>
      <c r="F29" s="6" t="s">
        <v>82</v>
      </c>
      <c r="H29" s="7">
        <f t="shared" si="0"/>
        <v>0</v>
      </c>
      <c r="J29" s="7">
        <f t="shared" si="1"/>
        <v>0</v>
      </c>
      <c r="K29" s="8">
        <v>0.0041</v>
      </c>
      <c r="L29" s="8">
        <f>E29*K29</f>
        <v>0.07527600000000001</v>
      </c>
      <c r="P29" s="6" t="s">
        <v>71</v>
      </c>
      <c r="V29" s="9" t="s">
        <v>72</v>
      </c>
      <c r="X29" s="6" t="s">
        <v>118</v>
      </c>
      <c r="Y29" s="6" t="s">
        <v>116</v>
      </c>
      <c r="Z29" s="6" t="s">
        <v>84</v>
      </c>
      <c r="AA29" s="6" t="s">
        <v>71</v>
      </c>
      <c r="AB29" s="6" t="s">
        <v>75</v>
      </c>
    </row>
    <row r="30" spans="1:28" ht="12.75">
      <c r="A30" s="1" t="s">
        <v>119</v>
      </c>
      <c r="B30" s="2" t="s">
        <v>79</v>
      </c>
      <c r="C30" s="3" t="s">
        <v>120</v>
      </c>
      <c r="D30" s="4" t="s">
        <v>121</v>
      </c>
      <c r="E30" s="5">
        <v>18.36</v>
      </c>
      <c r="F30" s="6" t="s">
        <v>82</v>
      </c>
      <c r="H30" s="7">
        <f t="shared" si="0"/>
        <v>0</v>
      </c>
      <c r="J30" s="7">
        <f t="shared" si="1"/>
        <v>0</v>
      </c>
      <c r="K30" s="8">
        <v>0.00013000000000000002</v>
      </c>
      <c r="L30" s="8">
        <f>E30*K30</f>
        <v>0.0023868</v>
      </c>
      <c r="P30" s="6" t="s">
        <v>71</v>
      </c>
      <c r="V30" s="9" t="s">
        <v>72</v>
      </c>
      <c r="X30" s="6" t="s">
        <v>122</v>
      </c>
      <c r="Y30" s="6" t="s">
        <v>120</v>
      </c>
      <c r="Z30" s="6" t="s">
        <v>84</v>
      </c>
      <c r="AA30" s="6" t="s">
        <v>71</v>
      </c>
      <c r="AB30" s="6" t="s">
        <v>75</v>
      </c>
    </row>
    <row r="31" spans="1:28" ht="12.75">
      <c r="A31" s="1" t="s">
        <v>123</v>
      </c>
      <c r="B31" s="2" t="s">
        <v>79</v>
      </c>
      <c r="C31" s="3" t="s">
        <v>124</v>
      </c>
      <c r="D31" s="4" t="s">
        <v>125</v>
      </c>
      <c r="E31" s="5">
        <v>2</v>
      </c>
      <c r="F31" s="6" t="s">
        <v>126</v>
      </c>
      <c r="H31" s="7">
        <f t="shared" si="0"/>
        <v>0</v>
      </c>
      <c r="J31" s="7">
        <f t="shared" si="1"/>
        <v>0</v>
      </c>
      <c r="K31" s="8">
        <v>0.0006000000000000001</v>
      </c>
      <c r="L31" s="8">
        <f>E31*K31</f>
        <v>0.0012000000000000001</v>
      </c>
      <c r="P31" s="6" t="s">
        <v>71</v>
      </c>
      <c r="V31" s="9" t="s">
        <v>72</v>
      </c>
      <c r="X31" s="6" t="s">
        <v>127</v>
      </c>
      <c r="Y31" s="6" t="s">
        <v>124</v>
      </c>
      <c r="Z31" s="6" t="s">
        <v>128</v>
      </c>
      <c r="AA31" s="6" t="s">
        <v>71</v>
      </c>
      <c r="AB31" s="6" t="s">
        <v>75</v>
      </c>
    </row>
    <row r="32" spans="1:28" ht="12.75">
      <c r="A32" s="1" t="s">
        <v>129</v>
      </c>
      <c r="B32" s="2" t="s">
        <v>79</v>
      </c>
      <c r="C32" s="3" t="s">
        <v>130</v>
      </c>
      <c r="D32" s="4" t="s">
        <v>131</v>
      </c>
      <c r="E32" s="5">
        <v>1</v>
      </c>
      <c r="F32" s="6" t="s">
        <v>126</v>
      </c>
      <c r="H32" s="7">
        <f t="shared" si="0"/>
        <v>0</v>
      </c>
      <c r="J32" s="7">
        <f t="shared" si="1"/>
        <v>0</v>
      </c>
      <c r="K32" s="8">
        <v>0.0012000000000000001</v>
      </c>
      <c r="L32" s="8">
        <f>E32*K32</f>
        <v>0.0012000000000000001</v>
      </c>
      <c r="P32" s="6" t="s">
        <v>71</v>
      </c>
      <c r="V32" s="9" t="s">
        <v>72</v>
      </c>
      <c r="X32" s="6" t="s">
        <v>132</v>
      </c>
      <c r="Y32" s="6" t="s">
        <v>130</v>
      </c>
      <c r="Z32" s="6" t="s">
        <v>128</v>
      </c>
      <c r="AA32" s="6" t="s">
        <v>71</v>
      </c>
      <c r="AB32" s="6" t="s">
        <v>75</v>
      </c>
    </row>
    <row r="33" spans="4:23" ht="12.75">
      <c r="D33" s="43" t="s">
        <v>133</v>
      </c>
      <c r="E33" s="44">
        <f>J33</f>
        <v>0</v>
      </c>
      <c r="H33" s="44">
        <f>SUM(H19:H32)</f>
        <v>0</v>
      </c>
      <c r="I33" s="44">
        <f>SUM(I19:I32)</f>
        <v>0</v>
      </c>
      <c r="J33" s="44">
        <f>SUM(J19:J32)</f>
        <v>0</v>
      </c>
      <c r="L33" s="45">
        <f>SUM(L19:L32)</f>
        <v>13.638018700000003</v>
      </c>
      <c r="N33" s="46">
        <f>SUM(N19:N32)</f>
        <v>0</v>
      </c>
      <c r="W33" s="47">
        <f>SUM(W19:W32)</f>
        <v>0</v>
      </c>
    </row>
    <row r="35" ht="12.75">
      <c r="B35" s="42" t="s">
        <v>134</v>
      </c>
    </row>
    <row r="36" spans="1:28" ht="25.5">
      <c r="A36" s="1" t="s">
        <v>135</v>
      </c>
      <c r="B36" s="2" t="s">
        <v>136</v>
      </c>
      <c r="C36" s="3" t="s">
        <v>137</v>
      </c>
      <c r="D36" s="4" t="s">
        <v>138</v>
      </c>
      <c r="E36" s="5">
        <v>120</v>
      </c>
      <c r="F36" s="6" t="s">
        <v>109</v>
      </c>
      <c r="H36" s="7">
        <f aca="true" t="shared" si="3" ref="H36:H42">ROUND(E36*G36,2)</f>
        <v>0</v>
      </c>
      <c r="J36" s="7">
        <f aca="true" t="shared" si="4" ref="J36:J58">ROUND(E36*G36,2)</f>
        <v>0</v>
      </c>
      <c r="K36" s="8">
        <v>9E-05</v>
      </c>
      <c r="L36" s="8">
        <f>E36*K36</f>
        <v>0.0108</v>
      </c>
      <c r="P36" s="6" t="s">
        <v>71</v>
      </c>
      <c r="V36" s="9" t="s">
        <v>72</v>
      </c>
      <c r="X36" s="6" t="s">
        <v>139</v>
      </c>
      <c r="Y36" s="6" t="s">
        <v>137</v>
      </c>
      <c r="Z36" s="6" t="s">
        <v>140</v>
      </c>
      <c r="AA36" s="6" t="s">
        <v>71</v>
      </c>
      <c r="AB36" s="6" t="s">
        <v>75</v>
      </c>
    </row>
    <row r="37" spans="1:28" ht="25.5">
      <c r="A37" s="1" t="s">
        <v>141</v>
      </c>
      <c r="B37" s="2" t="s">
        <v>136</v>
      </c>
      <c r="C37" s="3" t="s">
        <v>142</v>
      </c>
      <c r="D37" s="4" t="s">
        <v>143</v>
      </c>
      <c r="E37" s="5">
        <v>16.5</v>
      </c>
      <c r="F37" s="6" t="s">
        <v>82</v>
      </c>
      <c r="H37" s="7">
        <f t="shared" si="3"/>
        <v>0</v>
      </c>
      <c r="J37" s="7">
        <f t="shared" si="4"/>
        <v>0</v>
      </c>
      <c r="K37" s="8">
        <v>0.0006600000000000001</v>
      </c>
      <c r="L37" s="8">
        <f>E37*K37</f>
        <v>0.010890000000000002</v>
      </c>
      <c r="P37" s="6" t="s">
        <v>71</v>
      </c>
      <c r="V37" s="9" t="s">
        <v>72</v>
      </c>
      <c r="X37" s="6" t="s">
        <v>144</v>
      </c>
      <c r="Y37" s="6" t="s">
        <v>142</v>
      </c>
      <c r="Z37" s="6" t="s">
        <v>140</v>
      </c>
      <c r="AA37" s="6" t="s">
        <v>71</v>
      </c>
      <c r="AB37" s="6" t="s">
        <v>75</v>
      </c>
    </row>
    <row r="38" spans="1:28" ht="25.5">
      <c r="A38" s="1" t="s">
        <v>145</v>
      </c>
      <c r="B38" s="2" t="s">
        <v>136</v>
      </c>
      <c r="C38" s="3" t="s">
        <v>146</v>
      </c>
      <c r="D38" s="4" t="s">
        <v>147</v>
      </c>
      <c r="E38" s="5">
        <v>120</v>
      </c>
      <c r="F38" s="6" t="s">
        <v>109</v>
      </c>
      <c r="H38" s="7">
        <f t="shared" si="3"/>
        <v>0</v>
      </c>
      <c r="J38" s="7">
        <f t="shared" si="4"/>
        <v>0</v>
      </c>
      <c r="P38" s="6" t="s">
        <v>71</v>
      </c>
      <c r="V38" s="9" t="s">
        <v>72</v>
      </c>
      <c r="X38" s="6" t="s">
        <v>148</v>
      </c>
      <c r="Y38" s="6" t="s">
        <v>146</v>
      </c>
      <c r="Z38" s="6" t="s">
        <v>140</v>
      </c>
      <c r="AA38" s="6" t="s">
        <v>71</v>
      </c>
      <c r="AB38" s="6" t="s">
        <v>75</v>
      </c>
    </row>
    <row r="39" spans="1:28" ht="25.5">
      <c r="A39" s="1" t="s">
        <v>149</v>
      </c>
      <c r="B39" s="2" t="s">
        <v>136</v>
      </c>
      <c r="C39" s="3" t="s">
        <v>150</v>
      </c>
      <c r="D39" s="4" t="s">
        <v>151</v>
      </c>
      <c r="E39" s="5">
        <v>16.5</v>
      </c>
      <c r="F39" s="6" t="s">
        <v>82</v>
      </c>
      <c r="H39" s="7">
        <f t="shared" si="3"/>
        <v>0</v>
      </c>
      <c r="J39" s="7">
        <f t="shared" si="4"/>
        <v>0</v>
      </c>
      <c r="P39" s="6" t="s">
        <v>71</v>
      </c>
      <c r="V39" s="9" t="s">
        <v>72</v>
      </c>
      <c r="X39" s="6" t="s">
        <v>152</v>
      </c>
      <c r="Y39" s="6" t="s">
        <v>150</v>
      </c>
      <c r="Z39" s="6" t="s">
        <v>140</v>
      </c>
      <c r="AA39" s="6" t="s">
        <v>71</v>
      </c>
      <c r="AB39" s="6" t="s">
        <v>75</v>
      </c>
    </row>
    <row r="40" spans="1:28" ht="12.75">
      <c r="A40" s="1" t="s">
        <v>153</v>
      </c>
      <c r="B40" s="2" t="s">
        <v>154</v>
      </c>
      <c r="C40" s="3" t="s">
        <v>155</v>
      </c>
      <c r="D40" s="4" t="s">
        <v>156</v>
      </c>
      <c r="E40" s="5">
        <v>172.46</v>
      </c>
      <c r="F40" s="6" t="s">
        <v>82</v>
      </c>
      <c r="H40" s="7">
        <f t="shared" si="3"/>
        <v>0</v>
      </c>
      <c r="J40" s="7">
        <f t="shared" si="4"/>
        <v>0</v>
      </c>
      <c r="K40" s="8">
        <v>0.0016600000000000002</v>
      </c>
      <c r="L40" s="8">
        <f>E40*K40</f>
        <v>0.2862836</v>
      </c>
      <c r="P40" s="6" t="s">
        <v>71</v>
      </c>
      <c r="V40" s="9" t="s">
        <v>72</v>
      </c>
      <c r="X40" s="6" t="s">
        <v>157</v>
      </c>
      <c r="Y40" s="6" t="s">
        <v>155</v>
      </c>
      <c r="Z40" s="6" t="s">
        <v>158</v>
      </c>
      <c r="AA40" s="6" t="s">
        <v>71</v>
      </c>
      <c r="AB40" s="6" t="s">
        <v>75</v>
      </c>
    </row>
    <row r="41" spans="1:28" ht="12.75">
      <c r="A41" s="1" t="s">
        <v>159</v>
      </c>
      <c r="B41" s="2" t="s">
        <v>160</v>
      </c>
      <c r="C41" s="3" t="s">
        <v>161</v>
      </c>
      <c r="D41" s="4" t="s">
        <v>162</v>
      </c>
      <c r="E41" s="5">
        <v>4</v>
      </c>
      <c r="F41" s="6" t="s">
        <v>126</v>
      </c>
      <c r="H41" s="7">
        <f t="shared" si="3"/>
        <v>0</v>
      </c>
      <c r="J41" s="7">
        <f t="shared" si="4"/>
        <v>0</v>
      </c>
      <c r="P41" s="6" t="s">
        <v>71</v>
      </c>
      <c r="V41" s="9" t="s">
        <v>72</v>
      </c>
      <c r="X41" s="6" t="s">
        <v>163</v>
      </c>
      <c r="Y41" s="6" t="s">
        <v>161</v>
      </c>
      <c r="Z41" s="6" t="s">
        <v>164</v>
      </c>
      <c r="AA41" s="6" t="s">
        <v>71</v>
      </c>
      <c r="AB41" s="6" t="s">
        <v>75</v>
      </c>
    </row>
    <row r="42" spans="1:28" ht="12.75">
      <c r="A42" s="1" t="s">
        <v>165</v>
      </c>
      <c r="B42" s="2" t="s">
        <v>160</v>
      </c>
      <c r="C42" s="3" t="s">
        <v>166</v>
      </c>
      <c r="D42" s="4" t="s">
        <v>167</v>
      </c>
      <c r="E42" s="5">
        <v>7.64</v>
      </c>
      <c r="F42" s="6" t="s">
        <v>82</v>
      </c>
      <c r="H42" s="7">
        <f t="shared" si="3"/>
        <v>0</v>
      </c>
      <c r="J42" s="7">
        <f t="shared" si="4"/>
        <v>0</v>
      </c>
      <c r="K42" s="8">
        <v>0.0012000000000000001</v>
      </c>
      <c r="L42" s="8">
        <f>E42*K42</f>
        <v>0.009168</v>
      </c>
      <c r="M42" s="5">
        <v>0.088</v>
      </c>
      <c r="N42" s="5">
        <f>E42*M42</f>
        <v>0.6723199999999999</v>
      </c>
      <c r="P42" s="6" t="s">
        <v>71</v>
      </c>
      <c r="V42" s="9" t="s">
        <v>72</v>
      </c>
      <c r="X42" s="6" t="s">
        <v>168</v>
      </c>
      <c r="Y42" s="6" t="s">
        <v>166</v>
      </c>
      <c r="Z42" s="6" t="s">
        <v>164</v>
      </c>
      <c r="AA42" s="6" t="s">
        <v>71</v>
      </c>
      <c r="AB42" s="6" t="s">
        <v>75</v>
      </c>
    </row>
    <row r="43" spans="1:28" ht="12.75">
      <c r="A43" s="1" t="s">
        <v>169</v>
      </c>
      <c r="B43" s="2" t="s">
        <v>170</v>
      </c>
      <c r="C43" s="3" t="s">
        <v>171</v>
      </c>
      <c r="D43" s="4" t="s">
        <v>172</v>
      </c>
      <c r="E43" s="5">
        <v>2</v>
      </c>
      <c r="F43" s="6" t="s">
        <v>126</v>
      </c>
      <c r="I43" s="7">
        <f>ROUND(E43*G43,2)</f>
        <v>0</v>
      </c>
      <c r="J43" s="7">
        <f t="shared" si="4"/>
        <v>0</v>
      </c>
      <c r="K43" s="8">
        <v>0.0146</v>
      </c>
      <c r="L43" s="8">
        <f>E43*K43</f>
        <v>0.0292</v>
      </c>
      <c r="P43" s="6" t="s">
        <v>71</v>
      </c>
      <c r="V43" s="9" t="s">
        <v>173</v>
      </c>
      <c r="X43" s="6" t="s">
        <v>171</v>
      </c>
      <c r="Y43" s="6" t="s">
        <v>171</v>
      </c>
      <c r="Z43" s="6" t="s">
        <v>174</v>
      </c>
      <c r="AA43" s="6" t="s">
        <v>71</v>
      </c>
      <c r="AB43" s="6" t="s">
        <v>175</v>
      </c>
    </row>
    <row r="44" spans="1:28" ht="12.75">
      <c r="A44" s="1" t="s">
        <v>176</v>
      </c>
      <c r="B44" s="2" t="s">
        <v>160</v>
      </c>
      <c r="C44" s="3" t="s">
        <v>177</v>
      </c>
      <c r="D44" s="4" t="s">
        <v>178</v>
      </c>
      <c r="E44" s="5">
        <v>4</v>
      </c>
      <c r="F44" s="6" t="s">
        <v>126</v>
      </c>
      <c r="H44" s="7">
        <f aca="true" t="shared" si="5" ref="H44:H58">ROUND(E44*G44,2)</f>
        <v>0</v>
      </c>
      <c r="J44" s="7">
        <f t="shared" si="4"/>
        <v>0</v>
      </c>
      <c r="P44" s="6" t="s">
        <v>71</v>
      </c>
      <c r="V44" s="9" t="s">
        <v>72</v>
      </c>
      <c r="X44" s="6" t="s">
        <v>179</v>
      </c>
      <c r="Y44" s="6" t="s">
        <v>177</v>
      </c>
      <c r="Z44" s="6" t="s">
        <v>164</v>
      </c>
      <c r="AA44" s="6" t="s">
        <v>71</v>
      </c>
      <c r="AB44" s="6" t="s">
        <v>75</v>
      </c>
    </row>
    <row r="45" spans="1:28" ht="12.75">
      <c r="A45" s="1" t="s">
        <v>180</v>
      </c>
      <c r="B45" s="2" t="s">
        <v>160</v>
      </c>
      <c r="C45" s="3" t="s">
        <v>181</v>
      </c>
      <c r="D45" s="4" t="s">
        <v>182</v>
      </c>
      <c r="E45" s="5">
        <v>18.48</v>
      </c>
      <c r="F45" s="6" t="s">
        <v>82</v>
      </c>
      <c r="H45" s="7">
        <f t="shared" si="5"/>
        <v>0</v>
      </c>
      <c r="J45" s="7">
        <f t="shared" si="4"/>
        <v>0</v>
      </c>
      <c r="K45" s="8">
        <v>0.0005700000000000001</v>
      </c>
      <c r="L45" s="8">
        <f>E45*K45</f>
        <v>0.010533600000000002</v>
      </c>
      <c r="M45" s="5">
        <v>0.066</v>
      </c>
      <c r="N45" s="5">
        <f aca="true" t="shared" si="6" ref="N45:N52">E45*M45</f>
        <v>1.21968</v>
      </c>
      <c r="P45" s="6" t="s">
        <v>71</v>
      </c>
      <c r="V45" s="9" t="s">
        <v>72</v>
      </c>
      <c r="X45" s="6" t="s">
        <v>183</v>
      </c>
      <c r="Y45" s="6" t="s">
        <v>181</v>
      </c>
      <c r="Z45" s="6" t="s">
        <v>164</v>
      </c>
      <c r="AA45" s="6" t="s">
        <v>71</v>
      </c>
      <c r="AB45" s="6" t="s">
        <v>75</v>
      </c>
    </row>
    <row r="46" spans="1:28" ht="12.75">
      <c r="A46" s="1" t="s">
        <v>184</v>
      </c>
      <c r="B46" s="2" t="s">
        <v>160</v>
      </c>
      <c r="C46" s="3" t="s">
        <v>185</v>
      </c>
      <c r="D46" s="4" t="s">
        <v>186</v>
      </c>
      <c r="E46" s="5">
        <v>0.6000000000000001</v>
      </c>
      <c r="F46" s="6" t="s">
        <v>70</v>
      </c>
      <c r="H46" s="7">
        <f t="shared" si="5"/>
        <v>0</v>
      </c>
      <c r="J46" s="7">
        <f t="shared" si="4"/>
        <v>0</v>
      </c>
      <c r="K46" s="8">
        <v>0.0018700000000000001</v>
      </c>
      <c r="L46" s="8">
        <f>E46*K46</f>
        <v>0.0011220000000000002</v>
      </c>
      <c r="M46" s="5">
        <v>1.8</v>
      </c>
      <c r="N46" s="5">
        <f t="shared" si="6"/>
        <v>1.0800000000000003</v>
      </c>
      <c r="P46" s="6" t="s">
        <v>71</v>
      </c>
      <c r="V46" s="9" t="s">
        <v>72</v>
      </c>
      <c r="X46" s="6" t="s">
        <v>187</v>
      </c>
      <c r="Y46" s="6" t="s">
        <v>185</v>
      </c>
      <c r="Z46" s="6" t="s">
        <v>164</v>
      </c>
      <c r="AA46" s="6" t="s">
        <v>71</v>
      </c>
      <c r="AB46" s="6" t="s">
        <v>75</v>
      </c>
    </row>
    <row r="47" spans="1:28" ht="25.5">
      <c r="A47" s="1" t="s">
        <v>188</v>
      </c>
      <c r="B47" s="2" t="s">
        <v>160</v>
      </c>
      <c r="C47" s="3" t="s">
        <v>189</v>
      </c>
      <c r="D47" s="4" t="s">
        <v>190</v>
      </c>
      <c r="E47" s="5">
        <v>1</v>
      </c>
      <c r="F47" s="6" t="s">
        <v>126</v>
      </c>
      <c r="H47" s="7">
        <f t="shared" si="5"/>
        <v>0</v>
      </c>
      <c r="J47" s="7">
        <f t="shared" si="4"/>
        <v>0</v>
      </c>
      <c r="M47" s="5">
        <v>0.001</v>
      </c>
      <c r="N47" s="5">
        <f t="shared" si="6"/>
        <v>0.001</v>
      </c>
      <c r="P47" s="6" t="s">
        <v>71</v>
      </c>
      <c r="V47" s="9" t="s">
        <v>72</v>
      </c>
      <c r="X47" s="6" t="s">
        <v>191</v>
      </c>
      <c r="Y47" s="6" t="s">
        <v>189</v>
      </c>
      <c r="Z47" s="6" t="s">
        <v>164</v>
      </c>
      <c r="AA47" s="6" t="s">
        <v>71</v>
      </c>
      <c r="AB47" s="6" t="s">
        <v>75</v>
      </c>
    </row>
    <row r="48" spans="1:28" ht="12.75">
      <c r="A48" s="1" t="s">
        <v>192</v>
      </c>
      <c r="B48" s="2" t="s">
        <v>160</v>
      </c>
      <c r="C48" s="3" t="s">
        <v>193</v>
      </c>
      <c r="D48" s="4" t="s">
        <v>194</v>
      </c>
      <c r="E48" s="5">
        <v>1</v>
      </c>
      <c r="F48" s="6" t="s">
        <v>126</v>
      </c>
      <c r="H48" s="7">
        <f t="shared" si="5"/>
        <v>0</v>
      </c>
      <c r="J48" s="7">
        <f t="shared" si="4"/>
        <v>0</v>
      </c>
      <c r="M48" s="5">
        <v>0.008</v>
      </c>
      <c r="N48" s="5">
        <f t="shared" si="6"/>
        <v>0.008</v>
      </c>
      <c r="P48" s="6" t="s">
        <v>71</v>
      </c>
      <c r="V48" s="9" t="s">
        <v>72</v>
      </c>
      <c r="X48" s="6" t="s">
        <v>195</v>
      </c>
      <c r="Y48" s="6" t="s">
        <v>193</v>
      </c>
      <c r="Z48" s="6" t="s">
        <v>164</v>
      </c>
      <c r="AA48" s="6" t="s">
        <v>71</v>
      </c>
      <c r="AB48" s="6" t="s">
        <v>75</v>
      </c>
    </row>
    <row r="49" spans="1:28" ht="25.5">
      <c r="A49" s="1" t="s">
        <v>196</v>
      </c>
      <c r="B49" s="2" t="s">
        <v>160</v>
      </c>
      <c r="C49" s="3" t="s">
        <v>197</v>
      </c>
      <c r="D49" s="4" t="s">
        <v>198</v>
      </c>
      <c r="E49" s="5">
        <v>2.8</v>
      </c>
      <c r="F49" s="6" t="s">
        <v>109</v>
      </c>
      <c r="H49" s="7">
        <f t="shared" si="5"/>
        <v>0</v>
      </c>
      <c r="J49" s="7">
        <f t="shared" si="4"/>
        <v>0</v>
      </c>
      <c r="M49" s="5">
        <v>0.012</v>
      </c>
      <c r="N49" s="5">
        <f t="shared" si="6"/>
        <v>0.0336</v>
      </c>
      <c r="P49" s="6" t="s">
        <v>71</v>
      </c>
      <c r="V49" s="9" t="s">
        <v>72</v>
      </c>
      <c r="X49" s="6" t="s">
        <v>199</v>
      </c>
      <c r="Y49" s="6" t="s">
        <v>197</v>
      </c>
      <c r="Z49" s="6" t="s">
        <v>164</v>
      </c>
      <c r="AA49" s="6" t="s">
        <v>71</v>
      </c>
      <c r="AB49" s="6" t="s">
        <v>75</v>
      </c>
    </row>
    <row r="50" spans="1:28" ht="12.75">
      <c r="A50" s="1" t="s">
        <v>200</v>
      </c>
      <c r="B50" s="2" t="s">
        <v>160</v>
      </c>
      <c r="C50" s="3" t="s">
        <v>201</v>
      </c>
      <c r="D50" s="4" t="s">
        <v>202</v>
      </c>
      <c r="E50" s="5">
        <v>5.06</v>
      </c>
      <c r="F50" s="6" t="s">
        <v>109</v>
      </c>
      <c r="H50" s="7">
        <f t="shared" si="5"/>
        <v>0</v>
      </c>
      <c r="J50" s="7">
        <f t="shared" si="4"/>
        <v>0</v>
      </c>
      <c r="K50" s="8">
        <v>0.0005</v>
      </c>
      <c r="L50" s="8">
        <f>E50*K50</f>
        <v>0.0025299999999999997</v>
      </c>
      <c r="M50" s="5">
        <v>0.002</v>
      </c>
      <c r="N50" s="5">
        <f t="shared" si="6"/>
        <v>0.010119999999999999</v>
      </c>
      <c r="P50" s="6" t="s">
        <v>71</v>
      </c>
      <c r="V50" s="9" t="s">
        <v>72</v>
      </c>
      <c r="X50" s="6" t="s">
        <v>203</v>
      </c>
      <c r="Y50" s="6" t="s">
        <v>201</v>
      </c>
      <c r="Z50" s="6" t="s">
        <v>164</v>
      </c>
      <c r="AA50" s="6" t="s">
        <v>71</v>
      </c>
      <c r="AB50" s="6" t="s">
        <v>75</v>
      </c>
    </row>
    <row r="51" spans="1:28" ht="12.75">
      <c r="A51" s="1" t="s">
        <v>204</v>
      </c>
      <c r="B51" s="2" t="s">
        <v>160</v>
      </c>
      <c r="C51" s="3" t="s">
        <v>205</v>
      </c>
      <c r="D51" s="4" t="s">
        <v>206</v>
      </c>
      <c r="E51" s="5">
        <v>125.66</v>
      </c>
      <c r="F51" s="6" t="s">
        <v>82</v>
      </c>
      <c r="H51" s="7">
        <f t="shared" si="5"/>
        <v>0</v>
      </c>
      <c r="J51" s="7">
        <f t="shared" si="4"/>
        <v>0</v>
      </c>
      <c r="M51" s="5">
        <v>0.05</v>
      </c>
      <c r="N51" s="5">
        <f t="shared" si="6"/>
        <v>6.283</v>
      </c>
      <c r="P51" s="6" t="s">
        <v>71</v>
      </c>
      <c r="V51" s="9" t="s">
        <v>72</v>
      </c>
      <c r="X51" s="6" t="s">
        <v>207</v>
      </c>
      <c r="Y51" s="6" t="s">
        <v>205</v>
      </c>
      <c r="Z51" s="6" t="s">
        <v>164</v>
      </c>
      <c r="AA51" s="6" t="s">
        <v>71</v>
      </c>
      <c r="AB51" s="6" t="s">
        <v>75</v>
      </c>
    </row>
    <row r="52" spans="1:28" ht="12.75">
      <c r="A52" s="1" t="s">
        <v>208</v>
      </c>
      <c r="B52" s="2" t="s">
        <v>160</v>
      </c>
      <c r="C52" s="3" t="s">
        <v>209</v>
      </c>
      <c r="D52" s="4" t="s">
        <v>210</v>
      </c>
      <c r="E52" s="5">
        <v>320.09</v>
      </c>
      <c r="F52" s="6" t="s">
        <v>82</v>
      </c>
      <c r="H52" s="7">
        <f t="shared" si="5"/>
        <v>0</v>
      </c>
      <c r="J52" s="7">
        <f t="shared" si="4"/>
        <v>0</v>
      </c>
      <c r="M52" s="5">
        <v>0.046</v>
      </c>
      <c r="N52" s="5">
        <f t="shared" si="6"/>
        <v>14.724139999999998</v>
      </c>
      <c r="P52" s="6" t="s">
        <v>71</v>
      </c>
      <c r="V52" s="9" t="s">
        <v>72</v>
      </c>
      <c r="X52" s="6" t="s">
        <v>211</v>
      </c>
      <c r="Y52" s="6" t="s">
        <v>209</v>
      </c>
      <c r="Z52" s="6" t="s">
        <v>164</v>
      </c>
      <c r="AA52" s="6" t="s">
        <v>71</v>
      </c>
      <c r="AB52" s="6" t="s">
        <v>75</v>
      </c>
    </row>
    <row r="53" spans="1:28" ht="12.75">
      <c r="A53" s="1" t="s">
        <v>212</v>
      </c>
      <c r="B53" s="2" t="s">
        <v>160</v>
      </c>
      <c r="C53" s="3" t="s">
        <v>213</v>
      </c>
      <c r="D53" s="4" t="s">
        <v>214</v>
      </c>
      <c r="E53" s="5">
        <v>24.032</v>
      </c>
      <c r="F53" s="6" t="s">
        <v>215</v>
      </c>
      <c r="H53" s="7">
        <f t="shared" si="5"/>
        <v>0</v>
      </c>
      <c r="J53" s="7">
        <f t="shared" si="4"/>
        <v>0</v>
      </c>
      <c r="P53" s="6" t="s">
        <v>71</v>
      </c>
      <c r="V53" s="9" t="s">
        <v>72</v>
      </c>
      <c r="X53" s="6" t="s">
        <v>216</v>
      </c>
      <c r="Y53" s="6" t="s">
        <v>213</v>
      </c>
      <c r="Z53" s="6" t="s">
        <v>164</v>
      </c>
      <c r="AA53" s="6" t="s">
        <v>71</v>
      </c>
      <c r="AB53" s="6" t="s">
        <v>75</v>
      </c>
    </row>
    <row r="54" spans="1:28" ht="12.75">
      <c r="A54" s="1" t="s">
        <v>217</v>
      </c>
      <c r="B54" s="2" t="s">
        <v>160</v>
      </c>
      <c r="C54" s="3" t="s">
        <v>218</v>
      </c>
      <c r="D54" s="4" t="s">
        <v>219</v>
      </c>
      <c r="E54" s="5">
        <v>24.032</v>
      </c>
      <c r="F54" s="6" t="s">
        <v>215</v>
      </c>
      <c r="H54" s="7">
        <f t="shared" si="5"/>
        <v>0</v>
      </c>
      <c r="J54" s="7">
        <f t="shared" si="4"/>
        <v>0</v>
      </c>
      <c r="P54" s="6" t="s">
        <v>71</v>
      </c>
      <c r="V54" s="9" t="s">
        <v>72</v>
      </c>
      <c r="X54" s="6" t="s">
        <v>220</v>
      </c>
      <c r="Y54" s="6" t="s">
        <v>218</v>
      </c>
      <c r="Z54" s="6" t="s">
        <v>164</v>
      </c>
      <c r="AA54" s="6" t="s">
        <v>71</v>
      </c>
      <c r="AB54" s="6" t="s">
        <v>75</v>
      </c>
    </row>
    <row r="55" spans="1:28" ht="12.75">
      <c r="A55" s="1" t="s">
        <v>221</v>
      </c>
      <c r="B55" s="2" t="s">
        <v>160</v>
      </c>
      <c r="C55" s="3" t="s">
        <v>222</v>
      </c>
      <c r="D55" s="4" t="s">
        <v>223</v>
      </c>
      <c r="E55" s="5">
        <v>24.032</v>
      </c>
      <c r="F55" s="6" t="s">
        <v>215</v>
      </c>
      <c r="H55" s="7">
        <f t="shared" si="5"/>
        <v>0</v>
      </c>
      <c r="J55" s="7">
        <f t="shared" si="4"/>
        <v>0</v>
      </c>
      <c r="P55" s="6" t="s">
        <v>71</v>
      </c>
      <c r="V55" s="9" t="s">
        <v>72</v>
      </c>
      <c r="X55" s="6" t="s">
        <v>224</v>
      </c>
      <c r="Y55" s="6" t="s">
        <v>222</v>
      </c>
      <c r="Z55" s="6" t="s">
        <v>164</v>
      </c>
      <c r="AA55" s="6" t="s">
        <v>71</v>
      </c>
      <c r="AB55" s="6" t="s">
        <v>75</v>
      </c>
    </row>
    <row r="56" spans="1:28" ht="12.75">
      <c r="A56" s="1" t="s">
        <v>225</v>
      </c>
      <c r="B56" s="2" t="s">
        <v>160</v>
      </c>
      <c r="C56" s="3" t="s">
        <v>226</v>
      </c>
      <c r="D56" s="4" t="s">
        <v>227</v>
      </c>
      <c r="E56" s="5">
        <v>24.032</v>
      </c>
      <c r="F56" s="6" t="s">
        <v>215</v>
      </c>
      <c r="H56" s="7">
        <f t="shared" si="5"/>
        <v>0</v>
      </c>
      <c r="J56" s="7">
        <f t="shared" si="4"/>
        <v>0</v>
      </c>
      <c r="P56" s="6" t="s">
        <v>71</v>
      </c>
      <c r="V56" s="9" t="s">
        <v>72</v>
      </c>
      <c r="X56" s="6" t="s">
        <v>228</v>
      </c>
      <c r="Y56" s="6" t="s">
        <v>226</v>
      </c>
      <c r="Z56" s="6" t="s">
        <v>164</v>
      </c>
      <c r="AA56" s="6" t="s">
        <v>71</v>
      </c>
      <c r="AB56" s="6" t="s">
        <v>75</v>
      </c>
    </row>
    <row r="57" spans="1:28" ht="25.5">
      <c r="A57" s="1" t="s">
        <v>229</v>
      </c>
      <c r="B57" s="2" t="s">
        <v>160</v>
      </c>
      <c r="C57" s="3" t="s">
        <v>230</v>
      </c>
      <c r="D57" s="4" t="s">
        <v>231</v>
      </c>
      <c r="E57" s="5">
        <v>24.032</v>
      </c>
      <c r="F57" s="6" t="s">
        <v>215</v>
      </c>
      <c r="H57" s="7">
        <f t="shared" si="5"/>
        <v>0</v>
      </c>
      <c r="J57" s="7">
        <f t="shared" si="4"/>
        <v>0</v>
      </c>
      <c r="P57" s="6" t="s">
        <v>71</v>
      </c>
      <c r="V57" s="9" t="s">
        <v>72</v>
      </c>
      <c r="X57" s="6" t="s">
        <v>232</v>
      </c>
      <c r="Y57" s="6" t="s">
        <v>230</v>
      </c>
      <c r="Z57" s="6" t="s">
        <v>164</v>
      </c>
      <c r="AA57" s="6" t="s">
        <v>71</v>
      </c>
      <c r="AB57" s="6" t="s">
        <v>75</v>
      </c>
    </row>
    <row r="58" spans="1:28" ht="12.75">
      <c r="A58" s="1" t="s">
        <v>233</v>
      </c>
      <c r="B58" s="2" t="s">
        <v>79</v>
      </c>
      <c r="C58" s="3" t="s">
        <v>234</v>
      </c>
      <c r="D58" s="4" t="s">
        <v>235</v>
      </c>
      <c r="E58" s="5">
        <v>15.727</v>
      </c>
      <c r="F58" s="6" t="s">
        <v>215</v>
      </c>
      <c r="H58" s="7">
        <f t="shared" si="5"/>
        <v>0</v>
      </c>
      <c r="J58" s="7">
        <f t="shared" si="4"/>
        <v>0</v>
      </c>
      <c r="P58" s="6" t="s">
        <v>71</v>
      </c>
      <c r="V58" s="9" t="s">
        <v>72</v>
      </c>
      <c r="X58" s="6" t="s">
        <v>236</v>
      </c>
      <c r="Y58" s="6" t="s">
        <v>234</v>
      </c>
      <c r="Z58" s="6" t="s">
        <v>237</v>
      </c>
      <c r="AA58" s="6" t="s">
        <v>71</v>
      </c>
      <c r="AB58" s="6" t="s">
        <v>75</v>
      </c>
    </row>
    <row r="59" spans="4:23" ht="12.75">
      <c r="D59" s="43" t="s">
        <v>238</v>
      </c>
      <c r="E59" s="44">
        <f>J59</f>
        <v>0</v>
      </c>
      <c r="H59" s="44">
        <f>SUM(H34:H58)</f>
        <v>0</v>
      </c>
      <c r="I59" s="44">
        <f>SUM(I34:I58)</f>
        <v>0</v>
      </c>
      <c r="J59" s="44">
        <f>SUM(J34:J58)</f>
        <v>0</v>
      </c>
      <c r="L59" s="45">
        <f>SUM(L34:L58)</f>
        <v>0.3605272</v>
      </c>
      <c r="N59" s="46">
        <f>SUM(N34:N58)</f>
        <v>24.031859999999998</v>
      </c>
      <c r="W59" s="47">
        <f>SUM(W34:W58)</f>
        <v>0</v>
      </c>
    </row>
    <row r="61" spans="4:23" ht="12.75">
      <c r="D61" s="43" t="s">
        <v>239</v>
      </c>
      <c r="E61" s="46">
        <f>J61</f>
        <v>0</v>
      </c>
      <c r="H61" s="44">
        <f>H18+H33+H59</f>
        <v>0</v>
      </c>
      <c r="I61" s="44">
        <f>I18+I33+I59</f>
        <v>0</v>
      </c>
      <c r="J61" s="44">
        <f>J18+J33+J59</f>
        <v>0</v>
      </c>
      <c r="L61" s="45">
        <f>L18+L33+L59</f>
        <v>15.726829940000004</v>
      </c>
      <c r="N61" s="46">
        <f>N18+N33+N59</f>
        <v>24.031859999999998</v>
      </c>
      <c r="W61" s="47">
        <f>W18+W33+W59</f>
        <v>0</v>
      </c>
    </row>
    <row r="63" ht="12.75">
      <c r="B63" s="41" t="s">
        <v>240</v>
      </c>
    </row>
    <row r="64" ht="12.75">
      <c r="B64" s="42" t="s">
        <v>241</v>
      </c>
    </row>
    <row r="65" spans="1:28" ht="12.75">
      <c r="A65" s="1" t="s">
        <v>242</v>
      </c>
      <c r="B65" s="2" t="s">
        <v>243</v>
      </c>
      <c r="C65" s="3" t="s">
        <v>244</v>
      </c>
      <c r="D65" s="4" t="s">
        <v>245</v>
      </c>
      <c r="E65" s="5">
        <v>5.6</v>
      </c>
      <c r="F65" s="6" t="s">
        <v>109</v>
      </c>
      <c r="H65" s="7">
        <f>ROUND(E65*G65,2)</f>
        <v>0</v>
      </c>
      <c r="J65" s="7">
        <f>ROUND(E65*G65,2)</f>
        <v>0</v>
      </c>
      <c r="K65" s="8">
        <v>0.00135</v>
      </c>
      <c r="L65" s="8">
        <f>E65*K65</f>
        <v>0.00756</v>
      </c>
      <c r="P65" s="6" t="s">
        <v>71</v>
      </c>
      <c r="V65" s="9" t="s">
        <v>246</v>
      </c>
      <c r="X65" s="6" t="s">
        <v>247</v>
      </c>
      <c r="Y65" s="6" t="s">
        <v>244</v>
      </c>
      <c r="Z65" s="6" t="s">
        <v>248</v>
      </c>
      <c r="AA65" s="6" t="s">
        <v>71</v>
      </c>
      <c r="AB65" s="6" t="s">
        <v>75</v>
      </c>
    </row>
    <row r="66" spans="1:28" ht="12.75">
      <c r="A66" s="1" t="s">
        <v>249</v>
      </c>
      <c r="B66" s="2" t="s">
        <v>243</v>
      </c>
      <c r="C66" s="3" t="s">
        <v>250</v>
      </c>
      <c r="D66" s="4" t="s">
        <v>251</v>
      </c>
      <c r="F66" s="6" t="s">
        <v>56</v>
      </c>
      <c r="H66" s="7">
        <f>ROUND(E66*G66,2)</f>
        <v>0</v>
      </c>
      <c r="J66" s="7">
        <f>ROUND(E66*G66,2)</f>
        <v>0</v>
      </c>
      <c r="P66" s="6" t="s">
        <v>71</v>
      </c>
      <c r="V66" s="9" t="s">
        <v>246</v>
      </c>
      <c r="X66" s="6" t="s">
        <v>252</v>
      </c>
      <c r="Y66" s="6" t="s">
        <v>250</v>
      </c>
      <c r="Z66" s="6" t="s">
        <v>253</v>
      </c>
      <c r="AA66" s="6" t="s">
        <v>71</v>
      </c>
      <c r="AB66" s="6" t="s">
        <v>75</v>
      </c>
    </row>
    <row r="67" spans="4:23" ht="12.75">
      <c r="D67" s="43" t="s">
        <v>254</v>
      </c>
      <c r="E67" s="44">
        <f>J67</f>
        <v>0</v>
      </c>
      <c r="H67" s="44">
        <f>SUM(H62:H66)</f>
        <v>0</v>
      </c>
      <c r="I67" s="44">
        <f>SUM(I62:I66)</f>
        <v>0</v>
      </c>
      <c r="J67" s="44">
        <f>SUM(J62:J66)</f>
        <v>0</v>
      </c>
      <c r="L67" s="45">
        <f>SUM(L62:L66)</f>
        <v>0.00756</v>
      </c>
      <c r="N67" s="46">
        <f>SUM(N62:N66)</f>
        <v>0</v>
      </c>
      <c r="W67" s="47">
        <f>SUM(W62:W66)</f>
        <v>0</v>
      </c>
    </row>
    <row r="69" ht="12.75">
      <c r="B69" s="42" t="s">
        <v>255</v>
      </c>
    </row>
    <row r="70" spans="1:28" ht="25.5">
      <c r="A70" s="1" t="s">
        <v>256</v>
      </c>
      <c r="B70" s="2" t="s">
        <v>243</v>
      </c>
      <c r="C70" s="3" t="s">
        <v>257</v>
      </c>
      <c r="D70" s="4" t="s">
        <v>258</v>
      </c>
      <c r="E70" s="5">
        <v>6.8</v>
      </c>
      <c r="F70" s="6" t="s">
        <v>109</v>
      </c>
      <c r="H70" s="7">
        <f aca="true" t="shared" si="7" ref="H70:H76">ROUND(E70*G70,2)</f>
        <v>0</v>
      </c>
      <c r="J70" s="7">
        <f aca="true" t="shared" si="8" ref="J70:J76">ROUND(E70*G70,2)</f>
        <v>0</v>
      </c>
      <c r="K70" s="8">
        <v>0.004220000000000001</v>
      </c>
      <c r="L70" s="8">
        <f aca="true" t="shared" si="9" ref="L70:L75">E70*K70</f>
        <v>0.028696000000000003</v>
      </c>
      <c r="P70" s="6" t="s">
        <v>71</v>
      </c>
      <c r="V70" s="9" t="s">
        <v>246</v>
      </c>
      <c r="X70" s="6" t="s">
        <v>259</v>
      </c>
      <c r="Y70" s="6" t="s">
        <v>257</v>
      </c>
      <c r="Z70" s="6" t="s">
        <v>97</v>
      </c>
      <c r="AA70" s="6" t="s">
        <v>71</v>
      </c>
      <c r="AB70" s="6" t="s">
        <v>75</v>
      </c>
    </row>
    <row r="71" spans="1:28" ht="12.75">
      <c r="A71" s="1" t="s">
        <v>260</v>
      </c>
      <c r="B71" s="2" t="s">
        <v>243</v>
      </c>
      <c r="C71" s="3" t="s">
        <v>261</v>
      </c>
      <c r="D71" s="4" t="s">
        <v>262</v>
      </c>
      <c r="E71" s="5">
        <v>6.8</v>
      </c>
      <c r="F71" s="6" t="s">
        <v>109</v>
      </c>
      <c r="H71" s="7">
        <f t="shared" si="7"/>
        <v>0</v>
      </c>
      <c r="J71" s="7">
        <f t="shared" si="8"/>
        <v>0</v>
      </c>
      <c r="K71" s="8">
        <v>5E-05</v>
      </c>
      <c r="L71" s="8">
        <f t="shared" si="9"/>
        <v>0.00034</v>
      </c>
      <c r="P71" s="6" t="s">
        <v>71</v>
      </c>
      <c r="V71" s="9" t="s">
        <v>246</v>
      </c>
      <c r="X71" s="6" t="s">
        <v>263</v>
      </c>
      <c r="Y71" s="6" t="s">
        <v>261</v>
      </c>
      <c r="Z71" s="6" t="s">
        <v>248</v>
      </c>
      <c r="AA71" s="6" t="s">
        <v>71</v>
      </c>
      <c r="AB71" s="6" t="s">
        <v>75</v>
      </c>
    </row>
    <row r="72" spans="1:28" ht="12.75">
      <c r="A72" s="1" t="s">
        <v>264</v>
      </c>
      <c r="B72" s="2" t="s">
        <v>243</v>
      </c>
      <c r="C72" s="3" t="s">
        <v>265</v>
      </c>
      <c r="D72" s="4" t="s">
        <v>266</v>
      </c>
      <c r="E72" s="5">
        <v>2</v>
      </c>
      <c r="F72" s="6" t="s">
        <v>126</v>
      </c>
      <c r="H72" s="7">
        <f t="shared" si="7"/>
        <v>0</v>
      </c>
      <c r="J72" s="7">
        <f t="shared" si="8"/>
        <v>0</v>
      </c>
      <c r="K72" s="8">
        <v>0.00017</v>
      </c>
      <c r="L72" s="8">
        <f t="shared" si="9"/>
        <v>0.00034</v>
      </c>
      <c r="P72" s="6" t="s">
        <v>71</v>
      </c>
      <c r="V72" s="9" t="s">
        <v>246</v>
      </c>
      <c r="X72" s="6" t="s">
        <v>267</v>
      </c>
      <c r="Y72" s="6" t="s">
        <v>265</v>
      </c>
      <c r="Z72" s="6" t="s">
        <v>97</v>
      </c>
      <c r="AA72" s="6" t="s">
        <v>71</v>
      </c>
      <c r="AB72" s="6" t="s">
        <v>75</v>
      </c>
    </row>
    <row r="73" spans="1:28" ht="12.75">
      <c r="A73" s="1" t="s">
        <v>268</v>
      </c>
      <c r="B73" s="2" t="s">
        <v>243</v>
      </c>
      <c r="C73" s="3" t="s">
        <v>269</v>
      </c>
      <c r="D73" s="4" t="s">
        <v>270</v>
      </c>
      <c r="E73" s="5">
        <v>1</v>
      </c>
      <c r="F73" s="6" t="s">
        <v>271</v>
      </c>
      <c r="H73" s="7">
        <f t="shared" si="7"/>
        <v>0</v>
      </c>
      <c r="J73" s="7">
        <f t="shared" si="8"/>
        <v>0</v>
      </c>
      <c r="K73" s="8">
        <v>7.000000000000001E-05</v>
      </c>
      <c r="L73" s="8">
        <f t="shared" si="9"/>
        <v>7.000000000000001E-05</v>
      </c>
      <c r="P73" s="6" t="s">
        <v>71</v>
      </c>
      <c r="V73" s="9" t="s">
        <v>246</v>
      </c>
      <c r="X73" s="6" t="s">
        <v>272</v>
      </c>
      <c r="Y73" s="6" t="s">
        <v>269</v>
      </c>
      <c r="Z73" s="6" t="s">
        <v>248</v>
      </c>
      <c r="AA73" s="6" t="s">
        <v>71</v>
      </c>
      <c r="AB73" s="6" t="s">
        <v>75</v>
      </c>
    </row>
    <row r="74" spans="1:28" ht="12.75">
      <c r="A74" s="1" t="s">
        <v>273</v>
      </c>
      <c r="B74" s="2" t="s">
        <v>243</v>
      </c>
      <c r="C74" s="3" t="s">
        <v>274</v>
      </c>
      <c r="D74" s="4" t="s">
        <v>275</v>
      </c>
      <c r="E74" s="5">
        <v>1</v>
      </c>
      <c r="F74" s="6" t="s">
        <v>271</v>
      </c>
      <c r="H74" s="7">
        <f t="shared" si="7"/>
        <v>0</v>
      </c>
      <c r="J74" s="7">
        <f t="shared" si="8"/>
        <v>0</v>
      </c>
      <c r="K74" s="8">
        <v>2E-05</v>
      </c>
      <c r="L74" s="8">
        <f t="shared" si="9"/>
        <v>2E-05</v>
      </c>
      <c r="P74" s="6" t="s">
        <v>71</v>
      </c>
      <c r="V74" s="9" t="s">
        <v>246</v>
      </c>
      <c r="X74" s="6" t="s">
        <v>276</v>
      </c>
      <c r="Y74" s="6" t="s">
        <v>274</v>
      </c>
      <c r="Z74" s="6" t="s">
        <v>248</v>
      </c>
      <c r="AA74" s="6" t="s">
        <v>71</v>
      </c>
      <c r="AB74" s="6" t="s">
        <v>75</v>
      </c>
    </row>
    <row r="75" spans="1:28" ht="12.75">
      <c r="A75" s="1" t="s">
        <v>277</v>
      </c>
      <c r="B75" s="2" t="s">
        <v>243</v>
      </c>
      <c r="C75" s="3" t="s">
        <v>278</v>
      </c>
      <c r="D75" s="4" t="s">
        <v>279</v>
      </c>
      <c r="E75" s="5">
        <v>1</v>
      </c>
      <c r="F75" s="6" t="s">
        <v>126</v>
      </c>
      <c r="H75" s="7">
        <f t="shared" si="7"/>
        <v>0</v>
      </c>
      <c r="J75" s="7">
        <f t="shared" si="8"/>
        <v>0</v>
      </c>
      <c r="K75" s="8">
        <v>0.00035000000000000005</v>
      </c>
      <c r="L75" s="8">
        <f t="shared" si="9"/>
        <v>0.00035000000000000005</v>
      </c>
      <c r="P75" s="6" t="s">
        <v>71</v>
      </c>
      <c r="V75" s="9" t="s">
        <v>246</v>
      </c>
      <c r="X75" s="6" t="s">
        <v>280</v>
      </c>
      <c r="Y75" s="6" t="s">
        <v>278</v>
      </c>
      <c r="Z75" s="6" t="s">
        <v>248</v>
      </c>
      <c r="AA75" s="6" t="s">
        <v>71</v>
      </c>
      <c r="AB75" s="6" t="s">
        <v>75</v>
      </c>
    </row>
    <row r="76" spans="1:28" ht="12.75">
      <c r="A76" s="1" t="s">
        <v>281</v>
      </c>
      <c r="B76" s="2" t="s">
        <v>243</v>
      </c>
      <c r="C76" s="3" t="s">
        <v>282</v>
      </c>
      <c r="D76" s="4" t="s">
        <v>283</v>
      </c>
      <c r="F76" s="6" t="s">
        <v>56</v>
      </c>
      <c r="H76" s="7">
        <f t="shared" si="7"/>
        <v>0</v>
      </c>
      <c r="J76" s="7">
        <f t="shared" si="8"/>
        <v>0</v>
      </c>
      <c r="P76" s="6" t="s">
        <v>71</v>
      </c>
      <c r="V76" s="9" t="s">
        <v>246</v>
      </c>
      <c r="X76" s="6" t="s">
        <v>284</v>
      </c>
      <c r="Y76" s="6" t="s">
        <v>282</v>
      </c>
      <c r="Z76" s="6" t="s">
        <v>253</v>
      </c>
      <c r="AA76" s="6" t="s">
        <v>71</v>
      </c>
      <c r="AB76" s="6" t="s">
        <v>75</v>
      </c>
    </row>
    <row r="77" spans="4:23" ht="12.75">
      <c r="D77" s="43" t="s">
        <v>285</v>
      </c>
      <c r="E77" s="44">
        <f>J77</f>
        <v>0</v>
      </c>
      <c r="H77" s="44">
        <f>SUM(H68:H76)</f>
        <v>0</v>
      </c>
      <c r="I77" s="44">
        <f>SUM(I68:I76)</f>
        <v>0</v>
      </c>
      <c r="J77" s="44">
        <f>SUM(J68:J76)</f>
        <v>0</v>
      </c>
      <c r="L77" s="45">
        <f>SUM(L68:L76)</f>
        <v>0.029816000000000002</v>
      </c>
      <c r="N77" s="46">
        <f>SUM(N68:N76)</f>
        <v>0</v>
      </c>
      <c r="W77" s="47">
        <f>SUM(W68:W76)</f>
        <v>0</v>
      </c>
    </row>
    <row r="79" ht="12.75">
      <c r="B79" s="42" t="s">
        <v>286</v>
      </c>
    </row>
    <row r="80" spans="1:28" ht="25.5">
      <c r="A80" s="1" t="s">
        <v>287</v>
      </c>
      <c r="B80" s="2" t="s">
        <v>243</v>
      </c>
      <c r="C80" s="3" t="s">
        <v>288</v>
      </c>
      <c r="D80" s="4" t="s">
        <v>289</v>
      </c>
      <c r="E80" s="5">
        <v>1</v>
      </c>
      <c r="F80" s="6" t="s">
        <v>271</v>
      </c>
      <c r="H80" s="7">
        <f>ROUND(E80*G80,2)</f>
        <v>0</v>
      </c>
      <c r="J80" s="7">
        <f>ROUND(E80*G80,2)</f>
        <v>0</v>
      </c>
      <c r="K80" s="8">
        <v>0.00107</v>
      </c>
      <c r="L80" s="8">
        <f>E80*K80</f>
        <v>0.00107</v>
      </c>
      <c r="P80" s="6" t="s">
        <v>71</v>
      </c>
      <c r="V80" s="9" t="s">
        <v>246</v>
      </c>
      <c r="X80" s="6" t="s">
        <v>290</v>
      </c>
      <c r="Y80" s="6" t="s">
        <v>288</v>
      </c>
      <c r="Z80" s="6" t="s">
        <v>97</v>
      </c>
      <c r="AA80" s="6" t="s">
        <v>71</v>
      </c>
      <c r="AB80" s="6" t="s">
        <v>75</v>
      </c>
    </row>
    <row r="81" spans="1:28" ht="12.75">
      <c r="A81" s="1" t="s">
        <v>291</v>
      </c>
      <c r="B81" s="2" t="s">
        <v>243</v>
      </c>
      <c r="C81" s="3" t="s">
        <v>292</v>
      </c>
      <c r="D81" s="4" t="s">
        <v>293</v>
      </c>
      <c r="E81" s="5">
        <v>1</v>
      </c>
      <c r="F81" s="6" t="s">
        <v>271</v>
      </c>
      <c r="H81" s="7">
        <f>ROUND(E81*G81,2)</f>
        <v>0</v>
      </c>
      <c r="J81" s="7">
        <f>ROUND(E81*G81,2)</f>
        <v>0</v>
      </c>
      <c r="K81" s="8">
        <v>0.00024000000000000003</v>
      </c>
      <c r="L81" s="8">
        <f>E81*K81</f>
        <v>0.00024000000000000003</v>
      </c>
      <c r="P81" s="6" t="s">
        <v>71</v>
      </c>
      <c r="V81" s="9" t="s">
        <v>246</v>
      </c>
      <c r="X81" s="6" t="s">
        <v>294</v>
      </c>
      <c r="Y81" s="6" t="s">
        <v>292</v>
      </c>
      <c r="Z81" s="6" t="s">
        <v>248</v>
      </c>
      <c r="AA81" s="6" t="s">
        <v>71</v>
      </c>
      <c r="AB81" s="6" t="s">
        <v>75</v>
      </c>
    </row>
    <row r="82" spans="1:28" ht="12.75">
      <c r="A82" s="1" t="s">
        <v>295</v>
      </c>
      <c r="B82" s="2" t="s">
        <v>170</v>
      </c>
      <c r="C82" s="3" t="s">
        <v>296</v>
      </c>
      <c r="D82" s="4" t="s">
        <v>297</v>
      </c>
      <c r="E82" s="5">
        <v>1</v>
      </c>
      <c r="F82" s="6" t="s">
        <v>126</v>
      </c>
      <c r="I82" s="7">
        <f>ROUND(E82*G82,2)</f>
        <v>0</v>
      </c>
      <c r="J82" s="7">
        <f>ROUND(E82*G82,2)</f>
        <v>0</v>
      </c>
      <c r="K82" s="8">
        <v>0.01</v>
      </c>
      <c r="L82" s="8">
        <f>E82*K82</f>
        <v>0.01</v>
      </c>
      <c r="P82" s="6" t="s">
        <v>71</v>
      </c>
      <c r="V82" s="9" t="s">
        <v>173</v>
      </c>
      <c r="X82" s="6" t="s">
        <v>296</v>
      </c>
      <c r="Y82" s="6" t="s">
        <v>296</v>
      </c>
      <c r="Z82" s="6" t="s">
        <v>298</v>
      </c>
      <c r="AA82" s="6" t="s">
        <v>71</v>
      </c>
      <c r="AB82" s="6" t="s">
        <v>175</v>
      </c>
    </row>
    <row r="83" spans="1:28" ht="12.75">
      <c r="A83" s="1" t="s">
        <v>299</v>
      </c>
      <c r="B83" s="2" t="s">
        <v>243</v>
      </c>
      <c r="C83" s="3" t="s">
        <v>300</v>
      </c>
      <c r="D83" s="4" t="s">
        <v>301</v>
      </c>
      <c r="F83" s="6" t="s">
        <v>56</v>
      </c>
      <c r="H83" s="7">
        <f>ROUND(E83*G83,2)</f>
        <v>0</v>
      </c>
      <c r="J83" s="7">
        <f>ROUND(E83*G83,2)</f>
        <v>0</v>
      </c>
      <c r="P83" s="6" t="s">
        <v>71</v>
      </c>
      <c r="V83" s="9" t="s">
        <v>246</v>
      </c>
      <c r="X83" s="6" t="s">
        <v>302</v>
      </c>
      <c r="Y83" s="6" t="s">
        <v>300</v>
      </c>
      <c r="Z83" s="6" t="s">
        <v>253</v>
      </c>
      <c r="AA83" s="6" t="s">
        <v>71</v>
      </c>
      <c r="AB83" s="6" t="s">
        <v>75</v>
      </c>
    </row>
    <row r="84" spans="4:23" ht="12.75">
      <c r="D84" s="43" t="s">
        <v>303</v>
      </c>
      <c r="E84" s="44">
        <f>J84</f>
        <v>0</v>
      </c>
      <c r="H84" s="44">
        <f>SUM(H78:H83)</f>
        <v>0</v>
      </c>
      <c r="I84" s="44">
        <f>SUM(I78:I83)</f>
        <v>0</v>
      </c>
      <c r="J84" s="44">
        <f>SUM(J78:J83)</f>
        <v>0</v>
      </c>
      <c r="L84" s="45">
        <f>SUM(L78:L83)</f>
        <v>0.01131</v>
      </c>
      <c r="N84" s="46">
        <f>SUM(N78:N83)</f>
        <v>0</v>
      </c>
      <c r="W84" s="47">
        <f>SUM(W78:W83)</f>
        <v>0</v>
      </c>
    </row>
    <row r="86" ht="12.75">
      <c r="B86" s="42" t="s">
        <v>304</v>
      </c>
    </row>
    <row r="87" spans="1:28" ht="12.75">
      <c r="A87" s="1" t="s">
        <v>305</v>
      </c>
      <c r="B87" s="2" t="s">
        <v>306</v>
      </c>
      <c r="C87" s="3" t="s">
        <v>307</v>
      </c>
      <c r="D87" s="4" t="s">
        <v>308</v>
      </c>
      <c r="E87" s="5">
        <v>18</v>
      </c>
      <c r="F87" s="6" t="s">
        <v>109</v>
      </c>
      <c r="H87" s="7">
        <f aca="true" t="shared" si="10" ref="H87:H92">ROUND(E87*G87,2)</f>
        <v>0</v>
      </c>
      <c r="J87" s="7">
        <f aca="true" t="shared" si="11" ref="J87:J92">ROUND(E87*G87,2)</f>
        <v>0</v>
      </c>
      <c r="K87" s="8">
        <v>0.0014500000000000001</v>
      </c>
      <c r="L87" s="8">
        <f>E87*K87</f>
        <v>0.0261</v>
      </c>
      <c r="P87" s="6" t="s">
        <v>71</v>
      </c>
      <c r="V87" s="9" t="s">
        <v>246</v>
      </c>
      <c r="X87" s="6" t="s">
        <v>309</v>
      </c>
      <c r="Y87" s="6" t="s">
        <v>307</v>
      </c>
      <c r="Z87" s="6" t="s">
        <v>310</v>
      </c>
      <c r="AA87" s="6" t="s">
        <v>71</v>
      </c>
      <c r="AB87" s="6" t="s">
        <v>75</v>
      </c>
    </row>
    <row r="88" spans="1:28" ht="12.75">
      <c r="A88" s="1" t="s">
        <v>311</v>
      </c>
      <c r="B88" s="2" t="s">
        <v>306</v>
      </c>
      <c r="C88" s="3" t="s">
        <v>312</v>
      </c>
      <c r="D88" s="4" t="s">
        <v>313</v>
      </c>
      <c r="E88" s="5">
        <v>9</v>
      </c>
      <c r="F88" s="6" t="s">
        <v>109</v>
      </c>
      <c r="H88" s="7">
        <f t="shared" si="10"/>
        <v>0</v>
      </c>
      <c r="J88" s="7">
        <f t="shared" si="11"/>
        <v>0</v>
      </c>
      <c r="K88" s="8">
        <v>5E-05</v>
      </c>
      <c r="L88" s="8">
        <f>E88*K88</f>
        <v>0.00045000000000000004</v>
      </c>
      <c r="M88" s="5">
        <v>0.002</v>
      </c>
      <c r="N88" s="5">
        <f>E88*M88</f>
        <v>0.018000000000000002</v>
      </c>
      <c r="P88" s="6" t="s">
        <v>71</v>
      </c>
      <c r="V88" s="9" t="s">
        <v>246</v>
      </c>
      <c r="X88" s="6" t="s">
        <v>314</v>
      </c>
      <c r="Y88" s="6" t="s">
        <v>312</v>
      </c>
      <c r="Z88" s="6" t="s">
        <v>310</v>
      </c>
      <c r="AA88" s="6" t="s">
        <v>71</v>
      </c>
      <c r="AB88" s="6" t="s">
        <v>75</v>
      </c>
    </row>
    <row r="89" spans="1:28" ht="12.75">
      <c r="A89" s="1" t="s">
        <v>315</v>
      </c>
      <c r="B89" s="2" t="s">
        <v>306</v>
      </c>
      <c r="C89" s="3" t="s">
        <v>316</v>
      </c>
      <c r="D89" s="4" t="s">
        <v>317</v>
      </c>
      <c r="E89" s="5">
        <v>4</v>
      </c>
      <c r="F89" s="6" t="s">
        <v>126</v>
      </c>
      <c r="H89" s="7">
        <f t="shared" si="10"/>
        <v>0</v>
      </c>
      <c r="J89" s="7">
        <f t="shared" si="11"/>
        <v>0</v>
      </c>
      <c r="P89" s="6" t="s">
        <v>71</v>
      </c>
      <c r="V89" s="9" t="s">
        <v>246</v>
      </c>
      <c r="X89" s="6" t="s">
        <v>318</v>
      </c>
      <c r="Y89" s="6" t="s">
        <v>316</v>
      </c>
      <c r="Z89" s="6" t="s">
        <v>310</v>
      </c>
      <c r="AA89" s="6" t="s">
        <v>71</v>
      </c>
      <c r="AB89" s="6" t="s">
        <v>75</v>
      </c>
    </row>
    <row r="90" spans="1:28" ht="12.75">
      <c r="A90" s="1" t="s">
        <v>319</v>
      </c>
      <c r="B90" s="2" t="s">
        <v>306</v>
      </c>
      <c r="C90" s="3" t="s">
        <v>320</v>
      </c>
      <c r="D90" s="4" t="s">
        <v>321</v>
      </c>
      <c r="E90" s="5">
        <v>18</v>
      </c>
      <c r="F90" s="6" t="s">
        <v>109</v>
      </c>
      <c r="H90" s="7">
        <f t="shared" si="10"/>
        <v>0</v>
      </c>
      <c r="J90" s="7">
        <f t="shared" si="11"/>
        <v>0</v>
      </c>
      <c r="P90" s="6" t="s">
        <v>71</v>
      </c>
      <c r="V90" s="9" t="s">
        <v>246</v>
      </c>
      <c r="X90" s="6" t="s">
        <v>322</v>
      </c>
      <c r="Y90" s="6" t="s">
        <v>320</v>
      </c>
      <c r="Z90" s="6" t="s">
        <v>310</v>
      </c>
      <c r="AA90" s="6" t="s">
        <v>71</v>
      </c>
      <c r="AB90" s="6" t="s">
        <v>75</v>
      </c>
    </row>
    <row r="91" spans="1:28" ht="12.75">
      <c r="A91" s="1" t="s">
        <v>323</v>
      </c>
      <c r="B91" s="2" t="s">
        <v>306</v>
      </c>
      <c r="C91" s="3" t="s">
        <v>324</v>
      </c>
      <c r="D91" s="4" t="s">
        <v>325</v>
      </c>
      <c r="E91" s="5">
        <v>4</v>
      </c>
      <c r="F91" s="6" t="s">
        <v>126</v>
      </c>
      <c r="H91" s="7">
        <f t="shared" si="10"/>
        <v>0</v>
      </c>
      <c r="J91" s="7">
        <f t="shared" si="11"/>
        <v>0</v>
      </c>
      <c r="K91" s="8">
        <v>0.00072</v>
      </c>
      <c r="L91" s="8">
        <f>E91*K91</f>
        <v>0.00288</v>
      </c>
      <c r="P91" s="6" t="s">
        <v>71</v>
      </c>
      <c r="V91" s="9" t="s">
        <v>246</v>
      </c>
      <c r="X91" s="6" t="s">
        <v>326</v>
      </c>
      <c r="Y91" s="6" t="s">
        <v>324</v>
      </c>
      <c r="Z91" s="6" t="s">
        <v>310</v>
      </c>
      <c r="AA91" s="6" t="s">
        <v>71</v>
      </c>
      <c r="AB91" s="6" t="s">
        <v>75</v>
      </c>
    </row>
    <row r="92" spans="1:28" ht="12.75">
      <c r="A92" s="1" t="s">
        <v>327</v>
      </c>
      <c r="B92" s="2" t="s">
        <v>306</v>
      </c>
      <c r="C92" s="3" t="s">
        <v>328</v>
      </c>
      <c r="D92" s="4" t="s">
        <v>329</v>
      </c>
      <c r="F92" s="6" t="s">
        <v>56</v>
      </c>
      <c r="H92" s="7">
        <f t="shared" si="10"/>
        <v>0</v>
      </c>
      <c r="J92" s="7">
        <f t="shared" si="11"/>
        <v>0</v>
      </c>
      <c r="P92" s="6" t="s">
        <v>71</v>
      </c>
      <c r="V92" s="9" t="s">
        <v>246</v>
      </c>
      <c r="X92" s="6" t="s">
        <v>330</v>
      </c>
      <c r="Y92" s="6" t="s">
        <v>328</v>
      </c>
      <c r="Z92" s="6" t="s">
        <v>310</v>
      </c>
      <c r="AA92" s="6" t="s">
        <v>71</v>
      </c>
      <c r="AB92" s="6" t="s">
        <v>75</v>
      </c>
    </row>
    <row r="93" spans="4:23" ht="12.75">
      <c r="D93" s="43" t="s">
        <v>331</v>
      </c>
      <c r="E93" s="44">
        <f>J93</f>
        <v>0</v>
      </c>
      <c r="H93" s="44">
        <f>SUM(H85:H92)</f>
        <v>0</v>
      </c>
      <c r="I93" s="44">
        <f>SUM(I85:I92)</f>
        <v>0</v>
      </c>
      <c r="J93" s="44">
        <f>SUM(J85:J92)</f>
        <v>0</v>
      </c>
      <c r="L93" s="45">
        <f>SUM(L85:L92)</f>
        <v>0.02943</v>
      </c>
      <c r="N93" s="46">
        <f>SUM(N85:N92)</f>
        <v>0.018000000000000002</v>
      </c>
      <c r="W93" s="47">
        <f>SUM(W85:W92)</f>
        <v>0</v>
      </c>
    </row>
    <row r="95" ht="12.75">
      <c r="B95" s="42" t="s">
        <v>332</v>
      </c>
    </row>
    <row r="96" spans="1:28" ht="12.75">
      <c r="A96" s="1" t="s">
        <v>333</v>
      </c>
      <c r="B96" s="2" t="s">
        <v>306</v>
      </c>
      <c r="C96" s="3" t="s">
        <v>334</v>
      </c>
      <c r="D96" s="4" t="s">
        <v>335</v>
      </c>
      <c r="E96" s="5">
        <v>4</v>
      </c>
      <c r="F96" s="6" t="s">
        <v>126</v>
      </c>
      <c r="H96" s="7">
        <f aca="true" t="shared" si="12" ref="H96:H101">ROUND(E96*G96,2)</f>
        <v>0</v>
      </c>
      <c r="J96" s="7">
        <f aca="true" t="shared" si="13" ref="J96:J101">ROUND(E96*G96,2)</f>
        <v>0</v>
      </c>
      <c r="K96" s="8">
        <v>0.00012000000000000002</v>
      </c>
      <c r="L96" s="8">
        <f>E96*K96</f>
        <v>0.00048000000000000007</v>
      </c>
      <c r="P96" s="6" t="s">
        <v>71</v>
      </c>
      <c r="V96" s="9" t="s">
        <v>246</v>
      </c>
      <c r="X96" s="6" t="s">
        <v>336</v>
      </c>
      <c r="Y96" s="6" t="s">
        <v>334</v>
      </c>
      <c r="Z96" s="6" t="s">
        <v>310</v>
      </c>
      <c r="AA96" s="6" t="s">
        <v>71</v>
      </c>
      <c r="AB96" s="6" t="s">
        <v>75</v>
      </c>
    </row>
    <row r="97" spans="1:28" ht="12.75">
      <c r="A97" s="1" t="s">
        <v>337</v>
      </c>
      <c r="B97" s="2" t="s">
        <v>306</v>
      </c>
      <c r="C97" s="3" t="s">
        <v>338</v>
      </c>
      <c r="D97" s="4" t="s">
        <v>339</v>
      </c>
      <c r="E97" s="5">
        <v>2</v>
      </c>
      <c r="F97" s="6" t="s">
        <v>126</v>
      </c>
      <c r="H97" s="7">
        <f t="shared" si="12"/>
        <v>0</v>
      </c>
      <c r="J97" s="7">
        <f t="shared" si="13"/>
        <v>0</v>
      </c>
      <c r="K97" s="8">
        <v>0.0004</v>
      </c>
      <c r="L97" s="8">
        <f>E97*K97</f>
        <v>0.0008</v>
      </c>
      <c r="P97" s="6" t="s">
        <v>71</v>
      </c>
      <c r="V97" s="9" t="s">
        <v>246</v>
      </c>
      <c r="X97" s="6" t="s">
        <v>340</v>
      </c>
      <c r="Y97" s="6" t="s">
        <v>338</v>
      </c>
      <c r="Z97" s="6" t="s">
        <v>310</v>
      </c>
      <c r="AA97" s="6" t="s">
        <v>71</v>
      </c>
      <c r="AB97" s="6" t="s">
        <v>75</v>
      </c>
    </row>
    <row r="98" spans="1:28" ht="12.75">
      <c r="A98" s="1" t="s">
        <v>341</v>
      </c>
      <c r="B98" s="2" t="s">
        <v>306</v>
      </c>
      <c r="C98" s="3" t="s">
        <v>342</v>
      </c>
      <c r="D98" s="4" t="s">
        <v>343</v>
      </c>
      <c r="E98" s="5">
        <v>3</v>
      </c>
      <c r="F98" s="6" t="s">
        <v>126</v>
      </c>
      <c r="H98" s="7">
        <f t="shared" si="12"/>
        <v>0</v>
      </c>
      <c r="J98" s="7">
        <f t="shared" si="13"/>
        <v>0</v>
      </c>
      <c r="K98" s="8">
        <v>0.00044</v>
      </c>
      <c r="L98" s="8">
        <f>E98*K98</f>
        <v>0.00132</v>
      </c>
      <c r="P98" s="6" t="s">
        <v>71</v>
      </c>
      <c r="V98" s="9" t="s">
        <v>246</v>
      </c>
      <c r="X98" s="6" t="s">
        <v>344</v>
      </c>
      <c r="Y98" s="6" t="s">
        <v>342</v>
      </c>
      <c r="Z98" s="6" t="s">
        <v>310</v>
      </c>
      <c r="AA98" s="6" t="s">
        <v>71</v>
      </c>
      <c r="AB98" s="6" t="s">
        <v>75</v>
      </c>
    </row>
    <row r="99" spans="1:28" ht="12.75">
      <c r="A99" s="1" t="s">
        <v>345</v>
      </c>
      <c r="B99" s="2" t="s">
        <v>306</v>
      </c>
      <c r="C99" s="3" t="s">
        <v>346</v>
      </c>
      <c r="D99" s="4" t="s">
        <v>347</v>
      </c>
      <c r="E99" s="5">
        <v>3</v>
      </c>
      <c r="F99" s="6" t="s">
        <v>126</v>
      </c>
      <c r="H99" s="7">
        <f t="shared" si="12"/>
        <v>0</v>
      </c>
      <c r="J99" s="7">
        <f t="shared" si="13"/>
        <v>0</v>
      </c>
      <c r="P99" s="6" t="s">
        <v>71</v>
      </c>
      <c r="V99" s="9" t="s">
        <v>246</v>
      </c>
      <c r="X99" s="6" t="s">
        <v>348</v>
      </c>
      <c r="Y99" s="6" t="s">
        <v>346</v>
      </c>
      <c r="Z99" s="6" t="s">
        <v>310</v>
      </c>
      <c r="AA99" s="6" t="s">
        <v>71</v>
      </c>
      <c r="AB99" s="6" t="s">
        <v>75</v>
      </c>
    </row>
    <row r="100" spans="1:28" ht="12.75">
      <c r="A100" s="1" t="s">
        <v>349</v>
      </c>
      <c r="B100" s="2" t="s">
        <v>306</v>
      </c>
      <c r="C100" s="3" t="s">
        <v>350</v>
      </c>
      <c r="D100" s="4" t="s">
        <v>351</v>
      </c>
      <c r="E100" s="5">
        <v>3</v>
      </c>
      <c r="F100" s="6" t="s">
        <v>126</v>
      </c>
      <c r="H100" s="7">
        <f t="shared" si="12"/>
        <v>0</v>
      </c>
      <c r="J100" s="7">
        <f t="shared" si="13"/>
        <v>0</v>
      </c>
      <c r="K100" s="8">
        <v>0.00031</v>
      </c>
      <c r="L100" s="8">
        <f>E100*K100</f>
        <v>0.00093</v>
      </c>
      <c r="P100" s="6" t="s">
        <v>71</v>
      </c>
      <c r="V100" s="9" t="s">
        <v>246</v>
      </c>
      <c r="X100" s="6" t="s">
        <v>352</v>
      </c>
      <c r="Y100" s="6" t="s">
        <v>350</v>
      </c>
      <c r="Z100" s="6" t="s">
        <v>310</v>
      </c>
      <c r="AA100" s="6" t="s">
        <v>71</v>
      </c>
      <c r="AB100" s="6" t="s">
        <v>75</v>
      </c>
    </row>
    <row r="101" spans="1:28" ht="12.75">
      <c r="A101" s="1" t="s">
        <v>353</v>
      </c>
      <c r="B101" s="2" t="s">
        <v>306</v>
      </c>
      <c r="C101" s="3" t="s">
        <v>354</v>
      </c>
      <c r="D101" s="4" t="s">
        <v>355</v>
      </c>
      <c r="F101" s="6" t="s">
        <v>56</v>
      </c>
      <c r="H101" s="7">
        <f t="shared" si="12"/>
        <v>0</v>
      </c>
      <c r="J101" s="7">
        <f t="shared" si="13"/>
        <v>0</v>
      </c>
      <c r="P101" s="6" t="s">
        <v>71</v>
      </c>
      <c r="V101" s="9" t="s">
        <v>246</v>
      </c>
      <c r="X101" s="6" t="s">
        <v>356</v>
      </c>
      <c r="Y101" s="6" t="s">
        <v>354</v>
      </c>
      <c r="Z101" s="6" t="s">
        <v>310</v>
      </c>
      <c r="AA101" s="6" t="s">
        <v>71</v>
      </c>
      <c r="AB101" s="6" t="s">
        <v>75</v>
      </c>
    </row>
    <row r="102" spans="4:23" ht="12.75">
      <c r="D102" s="43" t="s">
        <v>357</v>
      </c>
      <c r="E102" s="44">
        <f>J102</f>
        <v>0</v>
      </c>
      <c r="H102" s="44">
        <f>SUM(H94:H101)</f>
        <v>0</v>
      </c>
      <c r="I102" s="44">
        <f>SUM(I94:I101)</f>
        <v>0</v>
      </c>
      <c r="J102" s="44">
        <f>SUM(J94:J101)</f>
        <v>0</v>
      </c>
      <c r="L102" s="45">
        <f>SUM(L94:L101)</f>
        <v>0.00353</v>
      </c>
      <c r="N102" s="46">
        <f>SUM(N94:N101)</f>
        <v>0</v>
      </c>
      <c r="W102" s="47">
        <f>SUM(W94:W101)</f>
        <v>0</v>
      </c>
    </row>
    <row r="104" ht="12.75">
      <c r="B104" s="42" t="s">
        <v>358</v>
      </c>
    </row>
    <row r="105" spans="1:28" ht="25.5">
      <c r="A105" s="1" t="s">
        <v>359</v>
      </c>
      <c r="B105" s="2" t="s">
        <v>306</v>
      </c>
      <c r="C105" s="3" t="s">
        <v>360</v>
      </c>
      <c r="D105" s="4" t="s">
        <v>361</v>
      </c>
      <c r="E105" s="5">
        <v>2</v>
      </c>
      <c r="F105" s="6" t="s">
        <v>126</v>
      </c>
      <c r="H105" s="7">
        <f>ROUND(E105*G105,2)</f>
        <v>0</v>
      </c>
      <c r="J105" s="7">
        <f aca="true" t="shared" si="14" ref="J105:J110">ROUND(E105*G105,2)</f>
        <v>0</v>
      </c>
      <c r="K105" s="8">
        <v>6.000000000000001E-05</v>
      </c>
      <c r="L105" s="8">
        <f>E105*K105</f>
        <v>0.00012000000000000002</v>
      </c>
      <c r="M105" s="5">
        <v>0.023</v>
      </c>
      <c r="N105" s="5">
        <f>E105*M105</f>
        <v>0.046</v>
      </c>
      <c r="P105" s="6" t="s">
        <v>71</v>
      </c>
      <c r="V105" s="9" t="s">
        <v>246</v>
      </c>
      <c r="X105" s="6" t="s">
        <v>362</v>
      </c>
      <c r="Y105" s="6" t="s">
        <v>360</v>
      </c>
      <c r="Z105" s="6" t="s">
        <v>310</v>
      </c>
      <c r="AA105" s="6" t="s">
        <v>71</v>
      </c>
      <c r="AB105" s="6" t="s">
        <v>75</v>
      </c>
    </row>
    <row r="106" spans="1:28" ht="12.75">
      <c r="A106" s="1" t="s">
        <v>363</v>
      </c>
      <c r="B106" s="2" t="s">
        <v>306</v>
      </c>
      <c r="C106" s="3" t="s">
        <v>364</v>
      </c>
      <c r="D106" s="4" t="s">
        <v>365</v>
      </c>
      <c r="E106" s="5">
        <v>3</v>
      </c>
      <c r="F106" s="6" t="s">
        <v>126</v>
      </c>
      <c r="H106" s="7">
        <f>ROUND(E106*G106,2)</f>
        <v>0</v>
      </c>
      <c r="J106" s="7">
        <f t="shared" si="14"/>
        <v>0</v>
      </c>
      <c r="K106" s="8">
        <v>3.0000000000000004E-05</v>
      </c>
      <c r="L106" s="8">
        <f>E106*K106</f>
        <v>9.000000000000002E-05</v>
      </c>
      <c r="P106" s="6" t="s">
        <v>71</v>
      </c>
      <c r="V106" s="9" t="s">
        <v>246</v>
      </c>
      <c r="X106" s="6" t="s">
        <v>366</v>
      </c>
      <c r="Y106" s="6" t="s">
        <v>364</v>
      </c>
      <c r="Z106" s="6" t="s">
        <v>310</v>
      </c>
      <c r="AA106" s="6" t="s">
        <v>71</v>
      </c>
      <c r="AB106" s="6" t="s">
        <v>75</v>
      </c>
    </row>
    <row r="107" spans="1:28" ht="12.75">
      <c r="A107" s="1" t="s">
        <v>367</v>
      </c>
      <c r="B107" s="2" t="s">
        <v>306</v>
      </c>
      <c r="C107" s="3" t="s">
        <v>368</v>
      </c>
      <c r="D107" s="4" t="s">
        <v>369</v>
      </c>
      <c r="E107" s="5">
        <v>3</v>
      </c>
      <c r="F107" s="6" t="s">
        <v>126</v>
      </c>
      <c r="H107" s="7">
        <f>ROUND(E107*G107,2)</f>
        <v>0</v>
      </c>
      <c r="J107" s="7">
        <f t="shared" si="14"/>
        <v>0</v>
      </c>
      <c r="P107" s="6" t="s">
        <v>71</v>
      </c>
      <c r="V107" s="9" t="s">
        <v>246</v>
      </c>
      <c r="X107" s="6" t="s">
        <v>370</v>
      </c>
      <c r="Y107" s="6" t="s">
        <v>368</v>
      </c>
      <c r="Z107" s="6" t="s">
        <v>310</v>
      </c>
      <c r="AA107" s="6" t="s">
        <v>71</v>
      </c>
      <c r="AB107" s="6" t="s">
        <v>75</v>
      </c>
    </row>
    <row r="108" spans="1:28" ht="25.5">
      <c r="A108" s="1" t="s">
        <v>371</v>
      </c>
      <c r="B108" s="2" t="s">
        <v>306</v>
      </c>
      <c r="C108" s="3" t="s">
        <v>372</v>
      </c>
      <c r="D108" s="4" t="s">
        <v>373</v>
      </c>
      <c r="E108" s="5">
        <v>3</v>
      </c>
      <c r="F108" s="6" t="s">
        <v>126</v>
      </c>
      <c r="H108" s="7">
        <f>ROUND(E108*G108,2)</f>
        <v>0</v>
      </c>
      <c r="J108" s="7">
        <f t="shared" si="14"/>
        <v>0</v>
      </c>
      <c r="K108" s="8">
        <v>0.00014000000000000001</v>
      </c>
      <c r="L108" s="8">
        <f>E108*K108</f>
        <v>0.00042</v>
      </c>
      <c r="P108" s="6" t="s">
        <v>71</v>
      </c>
      <c r="V108" s="9" t="s">
        <v>246</v>
      </c>
      <c r="X108" s="6" t="s">
        <v>374</v>
      </c>
      <c r="Y108" s="6" t="s">
        <v>372</v>
      </c>
      <c r="Z108" s="6" t="s">
        <v>310</v>
      </c>
      <c r="AA108" s="6" t="s">
        <v>71</v>
      </c>
      <c r="AB108" s="6" t="s">
        <v>75</v>
      </c>
    </row>
    <row r="109" spans="1:28" ht="25.5">
      <c r="A109" s="1" t="s">
        <v>375</v>
      </c>
      <c r="B109" s="2" t="s">
        <v>170</v>
      </c>
      <c r="C109" s="3" t="s">
        <v>376</v>
      </c>
      <c r="D109" s="4" t="s">
        <v>377</v>
      </c>
      <c r="E109" s="5">
        <v>3</v>
      </c>
      <c r="F109" s="6" t="s">
        <v>126</v>
      </c>
      <c r="I109" s="7">
        <f>ROUND(E109*G109,2)</f>
        <v>0</v>
      </c>
      <c r="J109" s="7">
        <f t="shared" si="14"/>
        <v>0</v>
      </c>
      <c r="K109" s="8">
        <v>0.06349</v>
      </c>
      <c r="L109" s="8">
        <f>E109*K109</f>
        <v>0.19047000000000003</v>
      </c>
      <c r="P109" s="6" t="s">
        <v>71</v>
      </c>
      <c r="V109" s="9" t="s">
        <v>173</v>
      </c>
      <c r="X109" s="6" t="s">
        <v>376</v>
      </c>
      <c r="Y109" s="6" t="s">
        <v>376</v>
      </c>
      <c r="Z109" s="6" t="s">
        <v>378</v>
      </c>
      <c r="AA109" s="6" t="s">
        <v>71</v>
      </c>
      <c r="AB109" s="6" t="s">
        <v>175</v>
      </c>
    </row>
    <row r="110" spans="1:28" ht="12.75">
      <c r="A110" s="1" t="s">
        <v>379</v>
      </c>
      <c r="B110" s="2" t="s">
        <v>306</v>
      </c>
      <c r="C110" s="3" t="s">
        <v>380</v>
      </c>
      <c r="D110" s="4" t="s">
        <v>381</v>
      </c>
      <c r="F110" s="6" t="s">
        <v>56</v>
      </c>
      <c r="H110" s="7">
        <f>ROUND(E110*G110,2)</f>
        <v>0</v>
      </c>
      <c r="J110" s="7">
        <f t="shared" si="14"/>
        <v>0</v>
      </c>
      <c r="P110" s="6" t="s">
        <v>71</v>
      </c>
      <c r="V110" s="9" t="s">
        <v>246</v>
      </c>
      <c r="X110" s="6" t="s">
        <v>382</v>
      </c>
      <c r="Y110" s="6" t="s">
        <v>380</v>
      </c>
      <c r="Z110" s="6" t="s">
        <v>310</v>
      </c>
      <c r="AA110" s="6" t="s">
        <v>71</v>
      </c>
      <c r="AB110" s="6" t="s">
        <v>75</v>
      </c>
    </row>
    <row r="111" spans="4:23" ht="12.75">
      <c r="D111" s="43" t="s">
        <v>383</v>
      </c>
      <c r="E111" s="44">
        <f>J111</f>
        <v>0</v>
      </c>
      <c r="H111" s="44">
        <f>SUM(H103:H110)</f>
        <v>0</v>
      </c>
      <c r="I111" s="44">
        <f>SUM(I103:I110)</f>
        <v>0</v>
      </c>
      <c r="J111" s="44">
        <f>SUM(J103:J110)</f>
        <v>0</v>
      </c>
      <c r="L111" s="45">
        <f>SUM(L103:L110)</f>
        <v>0.19110000000000002</v>
      </c>
      <c r="N111" s="46">
        <f>SUM(N103:N110)</f>
        <v>0.046</v>
      </c>
      <c r="W111" s="47">
        <f>SUM(W103:W110)</f>
        <v>0</v>
      </c>
    </row>
    <row r="113" ht="12.75">
      <c r="B113" s="42" t="s">
        <v>384</v>
      </c>
    </row>
    <row r="114" spans="1:28" ht="12.75">
      <c r="A114" s="1" t="s">
        <v>385</v>
      </c>
      <c r="B114" s="2" t="s">
        <v>386</v>
      </c>
      <c r="C114" s="3" t="s">
        <v>387</v>
      </c>
      <c r="D114" s="4" t="s">
        <v>388</v>
      </c>
      <c r="E114" s="5">
        <v>2</v>
      </c>
      <c r="F114" s="6" t="s">
        <v>126</v>
      </c>
      <c r="H114" s="7">
        <f>ROUND(E114*G114,2)</f>
        <v>0</v>
      </c>
      <c r="J114" s="7">
        <f>ROUND(E114*G114,2)</f>
        <v>0</v>
      </c>
      <c r="P114" s="6" t="s">
        <v>71</v>
      </c>
      <c r="V114" s="9" t="s">
        <v>246</v>
      </c>
      <c r="X114" s="6" t="s">
        <v>389</v>
      </c>
      <c r="Y114" s="6" t="s">
        <v>387</v>
      </c>
      <c r="Z114" s="6" t="s">
        <v>128</v>
      </c>
      <c r="AA114" s="6" t="s">
        <v>71</v>
      </c>
      <c r="AB114" s="6" t="s">
        <v>75</v>
      </c>
    </row>
    <row r="115" spans="1:28" ht="12.75">
      <c r="A115" s="1" t="s">
        <v>390</v>
      </c>
      <c r="B115" s="2" t="s">
        <v>386</v>
      </c>
      <c r="C115" s="3" t="s">
        <v>391</v>
      </c>
      <c r="D115" s="4" t="s">
        <v>392</v>
      </c>
      <c r="E115" s="5">
        <v>2</v>
      </c>
      <c r="F115" s="6" t="s">
        <v>126</v>
      </c>
      <c r="H115" s="7">
        <f>ROUND(E115*G115,2)</f>
        <v>0</v>
      </c>
      <c r="J115" s="7">
        <f>ROUND(E115*G115,2)</f>
        <v>0</v>
      </c>
      <c r="P115" s="6" t="s">
        <v>71</v>
      </c>
      <c r="V115" s="9" t="s">
        <v>246</v>
      </c>
      <c r="X115" s="6" t="s">
        <v>393</v>
      </c>
      <c r="Y115" s="6" t="s">
        <v>391</v>
      </c>
      <c r="Z115" s="6" t="s">
        <v>128</v>
      </c>
      <c r="AA115" s="6" t="s">
        <v>71</v>
      </c>
      <c r="AB115" s="6" t="s">
        <v>75</v>
      </c>
    </row>
    <row r="116" spans="1:28" ht="12.75">
      <c r="A116" s="1" t="s">
        <v>394</v>
      </c>
      <c r="B116" s="2" t="s">
        <v>170</v>
      </c>
      <c r="C116" s="3" t="s">
        <v>395</v>
      </c>
      <c r="D116" s="4" t="s">
        <v>396</v>
      </c>
      <c r="E116" s="5">
        <v>2</v>
      </c>
      <c r="F116" s="6" t="s">
        <v>126</v>
      </c>
      <c r="I116" s="7">
        <f>ROUND(E116*G116,2)</f>
        <v>0</v>
      </c>
      <c r="J116" s="7">
        <f>ROUND(E116*G116,2)</f>
        <v>0</v>
      </c>
      <c r="K116" s="8">
        <v>0.038</v>
      </c>
      <c r="L116" s="8">
        <f>E116*K116</f>
        <v>0.076</v>
      </c>
      <c r="P116" s="6" t="s">
        <v>71</v>
      </c>
      <c r="V116" s="9" t="s">
        <v>173</v>
      </c>
      <c r="X116" s="6" t="s">
        <v>395</v>
      </c>
      <c r="Y116" s="6" t="s">
        <v>395</v>
      </c>
      <c r="Z116" s="6" t="s">
        <v>397</v>
      </c>
      <c r="AA116" s="6" t="s">
        <v>71</v>
      </c>
      <c r="AB116" s="6" t="s">
        <v>175</v>
      </c>
    </row>
    <row r="117" spans="1:28" ht="12.75">
      <c r="A117" s="1" t="s">
        <v>398</v>
      </c>
      <c r="B117" s="2" t="s">
        <v>170</v>
      </c>
      <c r="C117" s="3" t="s">
        <v>399</v>
      </c>
      <c r="D117" s="4" t="s">
        <v>400</v>
      </c>
      <c r="E117" s="5">
        <v>2</v>
      </c>
      <c r="F117" s="6" t="s">
        <v>126</v>
      </c>
      <c r="I117" s="7">
        <f>ROUND(E117*G117,2)</f>
        <v>0</v>
      </c>
      <c r="J117" s="7">
        <f>ROUND(E117*G117,2)</f>
        <v>0</v>
      </c>
      <c r="K117" s="8">
        <v>0.043000000000000003</v>
      </c>
      <c r="L117" s="8">
        <f>E117*K117</f>
        <v>0.08600000000000001</v>
      </c>
      <c r="P117" s="6" t="s">
        <v>71</v>
      </c>
      <c r="V117" s="9" t="s">
        <v>173</v>
      </c>
      <c r="X117" s="6" t="s">
        <v>399</v>
      </c>
      <c r="Y117" s="6" t="s">
        <v>399</v>
      </c>
      <c r="Z117" s="6" t="s">
        <v>397</v>
      </c>
      <c r="AA117" s="6" t="s">
        <v>71</v>
      </c>
      <c r="AB117" s="6" t="s">
        <v>175</v>
      </c>
    </row>
    <row r="118" spans="1:28" ht="12.75">
      <c r="A118" s="1" t="s">
        <v>401</v>
      </c>
      <c r="B118" s="2" t="s">
        <v>386</v>
      </c>
      <c r="C118" s="3" t="s">
        <v>402</v>
      </c>
      <c r="D118" s="4" t="s">
        <v>403</v>
      </c>
      <c r="F118" s="6" t="s">
        <v>56</v>
      </c>
      <c r="H118" s="7">
        <f>ROUND(E118*G118,2)</f>
        <v>0</v>
      </c>
      <c r="J118" s="7">
        <f>ROUND(E118*G118,2)</f>
        <v>0</v>
      </c>
      <c r="P118" s="6" t="s">
        <v>71</v>
      </c>
      <c r="V118" s="9" t="s">
        <v>246</v>
      </c>
      <c r="X118" s="6" t="s">
        <v>404</v>
      </c>
      <c r="Y118" s="6" t="s">
        <v>402</v>
      </c>
      <c r="Z118" s="6" t="s">
        <v>405</v>
      </c>
      <c r="AA118" s="6" t="s">
        <v>71</v>
      </c>
      <c r="AB118" s="6" t="s">
        <v>75</v>
      </c>
    </row>
    <row r="119" spans="4:23" ht="12.75">
      <c r="D119" s="43" t="s">
        <v>406</v>
      </c>
      <c r="E119" s="44">
        <f>J119</f>
        <v>0</v>
      </c>
      <c r="H119" s="44">
        <f>SUM(H112:H118)</f>
        <v>0</v>
      </c>
      <c r="I119" s="44">
        <f>SUM(I112:I118)</f>
        <v>0</v>
      </c>
      <c r="J119" s="44">
        <f>SUM(J112:J118)</f>
        <v>0</v>
      </c>
      <c r="L119" s="45">
        <f>SUM(L112:L118)</f>
        <v>0.162</v>
      </c>
      <c r="N119" s="46">
        <f>SUM(N112:N118)</f>
        <v>0</v>
      </c>
      <c r="W119" s="47">
        <f>SUM(W112:W118)</f>
        <v>0</v>
      </c>
    </row>
    <row r="121" ht="12.75">
      <c r="B121" s="42" t="s">
        <v>407</v>
      </c>
    </row>
    <row r="122" spans="1:28" ht="12.75">
      <c r="A122" s="1" t="s">
        <v>408</v>
      </c>
      <c r="B122" s="2" t="s">
        <v>409</v>
      </c>
      <c r="C122" s="3" t="s">
        <v>410</v>
      </c>
      <c r="D122" s="4" t="s">
        <v>411</v>
      </c>
      <c r="E122" s="5">
        <v>1</v>
      </c>
      <c r="F122" s="6" t="s">
        <v>126</v>
      </c>
      <c r="H122" s="7">
        <f>ROUND(E122*G122,2)</f>
        <v>0</v>
      </c>
      <c r="J122" s="7">
        <f>ROUND(E122*G122,2)</f>
        <v>0</v>
      </c>
      <c r="K122" s="8">
        <v>0.00014000000000000001</v>
      </c>
      <c r="L122" s="8">
        <f>E122*K122</f>
        <v>0.00014000000000000001</v>
      </c>
      <c r="P122" s="6" t="s">
        <v>71</v>
      </c>
      <c r="V122" s="9" t="s">
        <v>246</v>
      </c>
      <c r="X122" s="6" t="s">
        <v>412</v>
      </c>
      <c r="Y122" s="6" t="s">
        <v>410</v>
      </c>
      <c r="Z122" s="6" t="s">
        <v>128</v>
      </c>
      <c r="AA122" s="6" t="s">
        <v>71</v>
      </c>
      <c r="AB122" s="6" t="s">
        <v>75</v>
      </c>
    </row>
    <row r="123" spans="1:28" ht="12.75">
      <c r="A123" s="1" t="s">
        <v>413</v>
      </c>
      <c r="B123" s="2" t="s">
        <v>170</v>
      </c>
      <c r="C123" s="3" t="s">
        <v>414</v>
      </c>
      <c r="D123" s="4" t="s">
        <v>415</v>
      </c>
      <c r="E123" s="5">
        <v>1</v>
      </c>
      <c r="F123" s="6" t="s">
        <v>126</v>
      </c>
      <c r="I123" s="7">
        <f>ROUND(E123*G123,2)</f>
        <v>0</v>
      </c>
      <c r="J123" s="7">
        <f>ROUND(E123*G123,2)</f>
        <v>0</v>
      </c>
      <c r="K123" s="8">
        <v>0.14750000000000002</v>
      </c>
      <c r="L123" s="8">
        <f>E123*K123</f>
        <v>0.14750000000000002</v>
      </c>
      <c r="P123" s="6" t="s">
        <v>71</v>
      </c>
      <c r="V123" s="9" t="s">
        <v>173</v>
      </c>
      <c r="X123" s="6" t="s">
        <v>414</v>
      </c>
      <c r="Y123" s="6" t="s">
        <v>414</v>
      </c>
      <c r="Z123" s="6" t="s">
        <v>174</v>
      </c>
      <c r="AA123" s="6" t="s">
        <v>71</v>
      </c>
      <c r="AB123" s="6" t="s">
        <v>175</v>
      </c>
    </row>
    <row r="124" spans="1:28" ht="25.5">
      <c r="A124" s="1" t="s">
        <v>416</v>
      </c>
      <c r="B124" s="2" t="s">
        <v>409</v>
      </c>
      <c r="C124" s="3" t="s">
        <v>417</v>
      </c>
      <c r="D124" s="4" t="s">
        <v>418</v>
      </c>
      <c r="E124" s="5">
        <v>2</v>
      </c>
      <c r="F124" s="6" t="s">
        <v>126</v>
      </c>
      <c r="H124" s="7">
        <f>ROUND(E124*G124,2)</f>
        <v>0</v>
      </c>
      <c r="J124" s="7">
        <f>ROUND(E124*G124,2)</f>
        <v>0</v>
      </c>
      <c r="P124" s="6" t="s">
        <v>71</v>
      </c>
      <c r="V124" s="9" t="s">
        <v>246</v>
      </c>
      <c r="X124" s="6" t="s">
        <v>419</v>
      </c>
      <c r="Y124" s="6" t="s">
        <v>417</v>
      </c>
      <c r="Z124" s="6" t="s">
        <v>97</v>
      </c>
      <c r="AA124" s="6" t="s">
        <v>71</v>
      </c>
      <c r="AB124" s="6" t="s">
        <v>75</v>
      </c>
    </row>
    <row r="125" spans="1:28" ht="12.75">
      <c r="A125" s="1" t="s">
        <v>420</v>
      </c>
      <c r="B125" s="2" t="s">
        <v>170</v>
      </c>
      <c r="C125" s="3" t="s">
        <v>421</v>
      </c>
      <c r="D125" s="4" t="s">
        <v>422</v>
      </c>
      <c r="E125" s="5">
        <v>2</v>
      </c>
      <c r="F125" s="6" t="s">
        <v>126</v>
      </c>
      <c r="I125" s="7">
        <f>ROUND(E125*G125,2)</f>
        <v>0</v>
      </c>
      <c r="J125" s="7">
        <f>ROUND(E125*G125,2)</f>
        <v>0</v>
      </c>
      <c r="K125" s="8">
        <v>0.4928</v>
      </c>
      <c r="L125" s="8">
        <f>E125*K125</f>
        <v>0.9856</v>
      </c>
      <c r="P125" s="6" t="s">
        <v>71</v>
      </c>
      <c r="V125" s="9" t="s">
        <v>173</v>
      </c>
      <c r="X125" s="6" t="s">
        <v>423</v>
      </c>
      <c r="Y125" s="6" t="s">
        <v>421</v>
      </c>
      <c r="Z125" s="6" t="s">
        <v>174</v>
      </c>
      <c r="AA125" s="6" t="s">
        <v>71</v>
      </c>
      <c r="AB125" s="6" t="s">
        <v>424</v>
      </c>
    </row>
    <row r="126" spans="1:28" ht="25.5">
      <c r="A126" s="1" t="s">
        <v>425</v>
      </c>
      <c r="B126" s="2" t="s">
        <v>409</v>
      </c>
      <c r="C126" s="3" t="s">
        <v>426</v>
      </c>
      <c r="D126" s="4" t="s">
        <v>427</v>
      </c>
      <c r="F126" s="6" t="s">
        <v>56</v>
      </c>
      <c r="H126" s="7">
        <f>ROUND(E126*G126,2)</f>
        <v>0</v>
      </c>
      <c r="J126" s="7">
        <f>ROUND(E126*G126,2)</f>
        <v>0</v>
      </c>
      <c r="P126" s="6" t="s">
        <v>71</v>
      </c>
      <c r="V126" s="9" t="s">
        <v>246</v>
      </c>
      <c r="X126" s="6" t="s">
        <v>428</v>
      </c>
      <c r="Y126" s="6" t="s">
        <v>426</v>
      </c>
      <c r="Z126" s="6" t="s">
        <v>429</v>
      </c>
      <c r="AA126" s="6" t="s">
        <v>71</v>
      </c>
      <c r="AB126" s="6" t="s">
        <v>75</v>
      </c>
    </row>
    <row r="127" spans="4:23" ht="12.75">
      <c r="D127" s="43" t="s">
        <v>430</v>
      </c>
      <c r="E127" s="44">
        <f>J127</f>
        <v>0</v>
      </c>
      <c r="H127" s="44">
        <f>SUM(H120:H126)</f>
        <v>0</v>
      </c>
      <c r="I127" s="44">
        <f>SUM(I120:I126)</f>
        <v>0</v>
      </c>
      <c r="J127" s="44">
        <f>SUM(J120:J126)</f>
        <v>0</v>
      </c>
      <c r="L127" s="45">
        <f>SUM(L120:L126)</f>
        <v>1.13324</v>
      </c>
      <c r="N127" s="46">
        <f>SUM(N120:N126)</f>
        <v>0</v>
      </c>
      <c r="W127" s="47">
        <f>SUM(W120:W126)</f>
        <v>0</v>
      </c>
    </row>
    <row r="129" ht="12.75">
      <c r="B129" s="42" t="s">
        <v>431</v>
      </c>
    </row>
    <row r="130" spans="1:28" ht="25.5">
      <c r="A130" s="1" t="s">
        <v>432</v>
      </c>
      <c r="B130" s="2" t="s">
        <v>433</v>
      </c>
      <c r="C130" s="3" t="s">
        <v>434</v>
      </c>
      <c r="D130" s="4" t="s">
        <v>435</v>
      </c>
      <c r="E130" s="5">
        <v>1.5</v>
      </c>
      <c r="F130" s="6" t="s">
        <v>82</v>
      </c>
      <c r="H130" s="7">
        <f>ROUND(E130*G130,2)</f>
        <v>0</v>
      </c>
      <c r="J130" s="7">
        <f>ROUND(E130*G130,2)</f>
        <v>0</v>
      </c>
      <c r="K130" s="8">
        <v>0.0037700000000000003</v>
      </c>
      <c r="L130" s="8">
        <f>E130*K130</f>
        <v>0.005655</v>
      </c>
      <c r="P130" s="6" t="s">
        <v>71</v>
      </c>
      <c r="V130" s="9" t="s">
        <v>246</v>
      </c>
      <c r="X130" s="6" t="s">
        <v>436</v>
      </c>
      <c r="Y130" s="6" t="s">
        <v>434</v>
      </c>
      <c r="Z130" s="6" t="s">
        <v>97</v>
      </c>
      <c r="AA130" s="6" t="s">
        <v>71</v>
      </c>
      <c r="AB130" s="6" t="s">
        <v>75</v>
      </c>
    </row>
    <row r="131" spans="1:28" ht="12.75">
      <c r="A131" s="1" t="s">
        <v>437</v>
      </c>
      <c r="B131" s="2" t="s">
        <v>170</v>
      </c>
      <c r="C131" s="3" t="s">
        <v>438</v>
      </c>
      <c r="D131" s="4" t="s">
        <v>439</v>
      </c>
      <c r="E131" s="5">
        <v>1.5750000000000002</v>
      </c>
      <c r="F131" s="6" t="s">
        <v>82</v>
      </c>
      <c r="I131" s="7">
        <f>ROUND(E131*G131,2)</f>
        <v>0</v>
      </c>
      <c r="J131" s="7">
        <f>ROUND(E131*G131,2)</f>
        <v>0</v>
      </c>
      <c r="K131" s="8">
        <v>0.0095</v>
      </c>
      <c r="L131" s="8">
        <f>E131*K131</f>
        <v>0.014962500000000002</v>
      </c>
      <c r="P131" s="6" t="s">
        <v>71</v>
      </c>
      <c r="V131" s="9" t="s">
        <v>173</v>
      </c>
      <c r="X131" s="6" t="s">
        <v>438</v>
      </c>
      <c r="Y131" s="6" t="s">
        <v>438</v>
      </c>
      <c r="Z131" s="6" t="s">
        <v>440</v>
      </c>
      <c r="AA131" s="6" t="s">
        <v>71</v>
      </c>
      <c r="AB131" s="6" t="s">
        <v>175</v>
      </c>
    </row>
    <row r="132" spans="1:28" ht="12.75">
      <c r="A132" s="1" t="s">
        <v>441</v>
      </c>
      <c r="B132" s="2" t="s">
        <v>433</v>
      </c>
      <c r="C132" s="3" t="s">
        <v>442</v>
      </c>
      <c r="D132" s="4" t="s">
        <v>443</v>
      </c>
      <c r="F132" s="6" t="s">
        <v>56</v>
      </c>
      <c r="H132" s="7">
        <f>ROUND(E132*G132,2)</f>
        <v>0</v>
      </c>
      <c r="J132" s="7">
        <f>ROUND(E132*G132,2)</f>
        <v>0</v>
      </c>
      <c r="P132" s="6" t="s">
        <v>71</v>
      </c>
      <c r="V132" s="9" t="s">
        <v>246</v>
      </c>
      <c r="X132" s="6" t="s">
        <v>444</v>
      </c>
      <c r="Y132" s="6" t="s">
        <v>442</v>
      </c>
      <c r="Z132" s="6" t="s">
        <v>445</v>
      </c>
      <c r="AA132" s="6" t="s">
        <v>71</v>
      </c>
      <c r="AB132" s="6" t="s">
        <v>75</v>
      </c>
    </row>
    <row r="133" spans="4:23" ht="12.75">
      <c r="D133" s="43" t="s">
        <v>446</v>
      </c>
      <c r="E133" s="44">
        <f>J133</f>
        <v>0</v>
      </c>
      <c r="H133" s="44">
        <f>SUM(H128:H132)</f>
        <v>0</v>
      </c>
      <c r="I133" s="44">
        <f>SUM(I128:I132)</f>
        <v>0</v>
      </c>
      <c r="J133" s="44">
        <f>SUM(J128:J132)</f>
        <v>0</v>
      </c>
      <c r="L133" s="45">
        <f>SUM(L128:L132)</f>
        <v>0.020617500000000004</v>
      </c>
      <c r="N133" s="46">
        <f>SUM(N128:N132)</f>
        <v>0</v>
      </c>
      <c r="W133" s="47">
        <f>SUM(W128:W132)</f>
        <v>0</v>
      </c>
    </row>
    <row r="135" ht="12.75">
      <c r="B135" s="42" t="s">
        <v>447</v>
      </c>
    </row>
    <row r="136" spans="1:28" ht="12.75">
      <c r="A136" s="1" t="s">
        <v>448</v>
      </c>
      <c r="B136" s="2" t="s">
        <v>449</v>
      </c>
      <c r="C136" s="3" t="s">
        <v>450</v>
      </c>
      <c r="D136" s="4" t="s">
        <v>451</v>
      </c>
      <c r="E136" s="5">
        <v>12.39</v>
      </c>
      <c r="F136" s="6" t="s">
        <v>82</v>
      </c>
      <c r="H136" s="7">
        <f>ROUND(E136*G136,2)</f>
        <v>0</v>
      </c>
      <c r="J136" s="7">
        <f>ROUND(E136*G136,2)</f>
        <v>0</v>
      </c>
      <c r="K136" s="8">
        <v>0.00032</v>
      </c>
      <c r="L136" s="8">
        <f>E136*K136</f>
        <v>0.0039648</v>
      </c>
      <c r="P136" s="6" t="s">
        <v>71</v>
      </c>
      <c r="V136" s="9" t="s">
        <v>246</v>
      </c>
      <c r="X136" s="6" t="s">
        <v>452</v>
      </c>
      <c r="Y136" s="6" t="s">
        <v>450</v>
      </c>
      <c r="Z136" s="6" t="s">
        <v>97</v>
      </c>
      <c r="AA136" s="6" t="s">
        <v>71</v>
      </c>
      <c r="AB136" s="6" t="s">
        <v>75</v>
      </c>
    </row>
    <row r="137" spans="4:23" ht="12.75">
      <c r="D137" s="43" t="s">
        <v>453</v>
      </c>
      <c r="E137" s="44">
        <f>J137</f>
        <v>0</v>
      </c>
      <c r="H137" s="44">
        <f>SUM(H134:H136)</f>
        <v>0</v>
      </c>
      <c r="I137" s="44">
        <f>SUM(I134:I136)</f>
        <v>0</v>
      </c>
      <c r="J137" s="44">
        <f>SUM(J134:J136)</f>
        <v>0</v>
      </c>
      <c r="L137" s="45">
        <f>SUM(L134:L136)</f>
        <v>0.0039648</v>
      </c>
      <c r="N137" s="46">
        <f>SUM(N134:N136)</f>
        <v>0</v>
      </c>
      <c r="W137" s="47">
        <f>SUM(W134:W136)</f>
        <v>0</v>
      </c>
    </row>
    <row r="139" ht="12.75">
      <c r="B139" s="42" t="s">
        <v>454</v>
      </c>
    </row>
    <row r="140" spans="1:28" ht="12.75">
      <c r="A140" s="1" t="s">
        <v>455</v>
      </c>
      <c r="B140" s="2" t="s">
        <v>456</v>
      </c>
      <c r="C140" s="3" t="s">
        <v>457</v>
      </c>
      <c r="D140" s="4" t="s">
        <v>458</v>
      </c>
      <c r="E140" s="5">
        <v>326.79</v>
      </c>
      <c r="F140" s="6" t="s">
        <v>82</v>
      </c>
      <c r="H140" s="7">
        <f>ROUND(E140*G140,2)</f>
        <v>0</v>
      </c>
      <c r="J140" s="7">
        <f>ROUND(E140*G140,2)</f>
        <v>0</v>
      </c>
      <c r="K140" s="8">
        <v>0.00015000000000000001</v>
      </c>
      <c r="L140" s="8">
        <f>E140*K140</f>
        <v>0.049018500000000007</v>
      </c>
      <c r="P140" s="6" t="s">
        <v>71</v>
      </c>
      <c r="V140" s="9" t="s">
        <v>246</v>
      </c>
      <c r="X140" s="6" t="s">
        <v>459</v>
      </c>
      <c r="Y140" s="6" t="s">
        <v>457</v>
      </c>
      <c r="Z140" s="6" t="s">
        <v>460</v>
      </c>
      <c r="AA140" s="6" t="s">
        <v>71</v>
      </c>
      <c r="AB140" s="6" t="s">
        <v>75</v>
      </c>
    </row>
    <row r="141" spans="1:28" ht="12.75">
      <c r="A141" s="1" t="s">
        <v>461</v>
      </c>
      <c r="B141" s="2" t="s">
        <v>456</v>
      </c>
      <c r="C141" s="3" t="s">
        <v>462</v>
      </c>
      <c r="D141" s="4" t="s">
        <v>463</v>
      </c>
      <c r="E141" s="5">
        <v>326.79</v>
      </c>
      <c r="F141" s="6" t="s">
        <v>82</v>
      </c>
      <c r="H141" s="7">
        <f>ROUND(E141*G141,2)</f>
        <v>0</v>
      </c>
      <c r="J141" s="7">
        <f>ROUND(E141*G141,2)</f>
        <v>0</v>
      </c>
      <c r="K141" s="8">
        <v>0.00030000000000000003</v>
      </c>
      <c r="L141" s="8">
        <f>E141*K141</f>
        <v>0.09803700000000001</v>
      </c>
      <c r="P141" s="6" t="s">
        <v>71</v>
      </c>
      <c r="V141" s="9" t="s">
        <v>246</v>
      </c>
      <c r="X141" s="6" t="s">
        <v>464</v>
      </c>
      <c r="Y141" s="6" t="s">
        <v>462</v>
      </c>
      <c r="Z141" s="6" t="s">
        <v>460</v>
      </c>
      <c r="AA141" s="6" t="s">
        <v>71</v>
      </c>
      <c r="AB141" s="6" t="s">
        <v>75</v>
      </c>
    </row>
    <row r="142" spans="4:23" ht="12.75">
      <c r="D142" s="43" t="s">
        <v>465</v>
      </c>
      <c r="E142" s="44">
        <f>J142</f>
        <v>0</v>
      </c>
      <c r="H142" s="44">
        <f>SUM(H138:H141)</f>
        <v>0</v>
      </c>
      <c r="I142" s="44">
        <f>SUM(I138:I141)</f>
        <v>0</v>
      </c>
      <c r="J142" s="44">
        <f>SUM(J138:J141)</f>
        <v>0</v>
      </c>
      <c r="L142" s="45">
        <f>SUM(L138:L141)</f>
        <v>0.1470555</v>
      </c>
      <c r="N142" s="46">
        <f>SUM(N138:N141)</f>
        <v>0</v>
      </c>
      <c r="W142" s="47">
        <f>SUM(W138:W141)</f>
        <v>0</v>
      </c>
    </row>
    <row r="144" spans="4:23" ht="12.75">
      <c r="D144" s="43" t="s">
        <v>466</v>
      </c>
      <c r="E144" s="46">
        <f>J144</f>
        <v>0</v>
      </c>
      <c r="H144" s="44">
        <f>H67+H77+H84+H93+H102+H111+H119+H127+H133+H137+H142</f>
        <v>0</v>
      </c>
      <c r="I144" s="44">
        <f>I67+I77+I84+I93+I102+I111+I119+I127+I133+I137+I142</f>
        <v>0</v>
      </c>
      <c r="J144" s="44">
        <f>J67+J77+J84+J93+J102+J111+J119+J127+J133+J137+J142</f>
        <v>0</v>
      </c>
      <c r="L144" s="45">
        <f>L67+L77+L84+L93+L102+L111+L119+L127+L133+L137+L142</f>
        <v>1.7396238000000002</v>
      </c>
      <c r="N144" s="46">
        <f>N67+N77+N84+N93+N102+N111+N119+N127+N133+N137+N142</f>
        <v>0.064</v>
      </c>
      <c r="W144" s="47">
        <f>W67+W77+W84+W93+W102+W111+W119+W127+W133+W137+W142</f>
        <v>0</v>
      </c>
    </row>
    <row r="146" ht="12.75">
      <c r="B146" s="41" t="s">
        <v>467</v>
      </c>
    </row>
    <row r="147" ht="12.75">
      <c r="B147" s="42" t="s">
        <v>467</v>
      </c>
    </row>
    <row r="148" spans="1:28" ht="12.75">
      <c r="A148" s="1" t="s">
        <v>468</v>
      </c>
      <c r="B148" s="2" t="s">
        <v>469</v>
      </c>
      <c r="C148" s="3" t="s">
        <v>470</v>
      </c>
      <c r="D148" s="4" t="s">
        <v>471</v>
      </c>
      <c r="E148" s="5">
        <v>1</v>
      </c>
      <c r="F148" s="6" t="s">
        <v>271</v>
      </c>
      <c r="H148" s="7">
        <f>ROUND(E148*G148,2)</f>
        <v>0</v>
      </c>
      <c r="J148" s="7">
        <f>ROUND(E148*G148,2)</f>
        <v>0</v>
      </c>
      <c r="P148" s="6" t="s">
        <v>71</v>
      </c>
      <c r="V148" s="9" t="s">
        <v>472</v>
      </c>
      <c r="X148" s="6" t="s">
        <v>470</v>
      </c>
      <c r="Y148" s="6" t="s">
        <v>470</v>
      </c>
      <c r="Z148" s="6" t="s">
        <v>97</v>
      </c>
      <c r="AA148" s="6" t="s">
        <v>71</v>
      </c>
      <c r="AB148" s="6" t="s">
        <v>473</v>
      </c>
    </row>
    <row r="149" spans="1:28" ht="12.75">
      <c r="A149" s="1" t="s">
        <v>474</v>
      </c>
      <c r="B149" s="2" t="s">
        <v>469</v>
      </c>
      <c r="C149" s="3" t="s">
        <v>475</v>
      </c>
      <c r="D149" s="4" t="s">
        <v>476</v>
      </c>
      <c r="E149" s="5">
        <v>12</v>
      </c>
      <c r="F149" s="6" t="s">
        <v>477</v>
      </c>
      <c r="H149" s="7">
        <f>ROUND(E149*G149,2)</f>
        <v>0</v>
      </c>
      <c r="J149" s="7">
        <f>ROUND(E149*G149,2)</f>
        <v>0</v>
      </c>
      <c r="P149" s="6" t="s">
        <v>71</v>
      </c>
      <c r="V149" s="9" t="s">
        <v>472</v>
      </c>
      <c r="X149" s="6" t="s">
        <v>475</v>
      </c>
      <c r="Y149" s="6" t="s">
        <v>475</v>
      </c>
      <c r="Z149" s="6" t="s">
        <v>97</v>
      </c>
      <c r="AA149" s="6" t="s">
        <v>71</v>
      </c>
      <c r="AB149" s="6" t="s">
        <v>473</v>
      </c>
    </row>
    <row r="150" spans="4:23" ht="12.75">
      <c r="D150" s="43" t="s">
        <v>478</v>
      </c>
      <c r="E150" s="44">
        <f>J150</f>
        <v>0</v>
      </c>
      <c r="H150" s="44">
        <f>SUM(H145:H149)</f>
        <v>0</v>
      </c>
      <c r="I150" s="44">
        <f>SUM(I145:I149)</f>
        <v>0</v>
      </c>
      <c r="J150" s="44">
        <f>SUM(J145:J149)</f>
        <v>0</v>
      </c>
      <c r="L150" s="45">
        <f>SUM(L145:L149)</f>
        <v>0</v>
      </c>
      <c r="N150" s="46">
        <f>SUM(N145:N149)</f>
        <v>0</v>
      </c>
      <c r="W150" s="47">
        <f>SUM(W145:W149)</f>
        <v>0</v>
      </c>
    </row>
    <row r="152" spans="4:23" ht="12.75">
      <c r="D152" s="43" t="s">
        <v>478</v>
      </c>
      <c r="E152" s="44">
        <f>J152</f>
        <v>0</v>
      </c>
      <c r="H152" s="44">
        <f>H150</f>
        <v>0</v>
      </c>
      <c r="I152" s="44">
        <f>I150</f>
        <v>0</v>
      </c>
      <c r="J152" s="44">
        <f>J150</f>
        <v>0</v>
      </c>
      <c r="L152" s="45">
        <f>L150</f>
        <v>0</v>
      </c>
      <c r="N152" s="46">
        <f>N150</f>
        <v>0</v>
      </c>
      <c r="W152" s="47">
        <f>W150</f>
        <v>0</v>
      </c>
    </row>
    <row r="154" spans="4:23" ht="12.75">
      <c r="D154" s="48" t="s">
        <v>479</v>
      </c>
      <c r="E154" s="44">
        <f>J154</f>
        <v>0</v>
      </c>
      <c r="H154" s="44">
        <f>H61+H144+H152</f>
        <v>0</v>
      </c>
      <c r="I154" s="44">
        <f>I61+I144+I152</f>
        <v>0</v>
      </c>
      <c r="J154" s="44">
        <f>J61+J144+J152</f>
        <v>0</v>
      </c>
      <c r="L154" s="45">
        <f>L61+L144+L152</f>
        <v>17.466453740000002</v>
      </c>
      <c r="N154" s="46">
        <f>N61+N144+N152</f>
        <v>24.09586</v>
      </c>
      <c r="W154" s="47">
        <f>W61+W144+W152</f>
        <v>0</v>
      </c>
    </row>
  </sheetData>
  <sheetProtection selectLockedCells="1" selectUnlockedCells="1"/>
  <mergeCells count="2">
    <mergeCell ref="K11:L11"/>
    <mergeCell ref="M11:N11"/>
  </mergeCells>
  <printOptions horizontalCentered="1"/>
  <pageMargins left="0.13541666666666666" right="0.12222222222222222" top="0.3541666666666667" bottom="0.4458333333333333" header="0.5118055555555555" footer="0.2361111111111111"/>
  <pageSetup firstPageNumber="1" useFirstPageNumber="1" horizontalDpi="300" verticalDpi="300" orientation="portrait" paperSize="9" r:id="rId1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Miro</cp:lastModifiedBy>
  <cp:lastPrinted>2018-05-17T13:58:43Z</cp:lastPrinted>
  <dcterms:created xsi:type="dcterms:W3CDTF">2017-07-26T15:19:16Z</dcterms:created>
  <dcterms:modified xsi:type="dcterms:W3CDTF">2018-05-17T14:00:22Z</dcterms:modified>
  <cp:category/>
  <cp:version/>
  <cp:contentType/>
  <cp:contentStatus/>
</cp:coreProperties>
</file>